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G:\Meine Ablage\soellradl.com\2017-027-hebamio.de\dokumente\Hebammenhilfevertrag\"/>
    </mc:Choice>
  </mc:AlternateContent>
  <xr:revisionPtr revIDLastSave="0" documentId="13_ncr:1_{4B1F7C0B-2B80-44C4-84F6-49CFEF89EEC1}" xr6:coauthVersionLast="47" xr6:coauthVersionMax="47" xr10:uidLastSave="{00000000-0000-0000-0000-000000000000}"/>
  <bookViews>
    <workbookView xWindow="-120" yWindow="-120" windowWidth="51840" windowHeight="21120" tabRatio="500" activeTab="2" xr2:uid="{00000000-000D-0000-FFFF-FFFF00000000}"/>
  </bookViews>
  <sheets>
    <sheet name="Tarife ALT" sheetId="2" r:id="rId1"/>
    <sheet name="Tarife NEU" sheetId="3" r:id="rId2"/>
    <sheet name="Fall Vor-Nachsorge" sheetId="5" r:id="rId3"/>
  </sheets>
  <definedNames>
    <definedName name="asdasdasd">'Tarife NEU'!#REF!</definedName>
    <definedName name="DHVB">'Tarife NEU'!#REF!</definedName>
    <definedName name="DHVBZ">'Tarife NEU'!#REF!</definedName>
    <definedName name="DHVN">'Tarife NEU'!#REF!</definedName>
    <definedName name="DHVZ">'Tarife NEU'!#REF!</definedName>
    <definedName name="GKVB">'Tarife NEU'!$C$6</definedName>
    <definedName name="GKVBZ">'Tarife NEU'!$C$7</definedName>
    <definedName name="GKVN">'Tarife NEU'!$C$4</definedName>
    <definedName name="GKVZ">'Tarife NEU'!$C$5</definedName>
    <definedName name="P0100a">'Tarife ALT'!$C$5</definedName>
    <definedName name="P0100b">'Tarife ALT'!$D$5</definedName>
    <definedName name="P0100C">'Tarife ALT'!$E$5</definedName>
    <definedName name="P01012c">'Tarife ALT'!#REF!</definedName>
    <definedName name="P0101A">'Tarife ALT'!$C$6</definedName>
    <definedName name="P0101b">'Tarife ALT'!$D$6</definedName>
    <definedName name="P0101c">'Tarife ALT'!$E$6</definedName>
    <definedName name="P0102a">'Tarife ALT'!$C$7</definedName>
    <definedName name="P0102b">'Tarife ALT'!$D$7</definedName>
    <definedName name="P0102c">'Tarife ALT'!$E$7</definedName>
    <definedName name="P0110c">'Tarife ALT'!$E$6</definedName>
    <definedName name="P0200a">'Tarife ALT'!$C$8</definedName>
    <definedName name="P0200b">'Tarife ALT'!$D$8</definedName>
    <definedName name="P0200c">'Tarife ALT'!$E$8</definedName>
    <definedName name="P0230a">'Tarife ALT'!$C$9</definedName>
    <definedName name="P0230b">'Tarife ALT'!$D$9</definedName>
    <definedName name="P0230c">'Tarife ALT'!$E$9</definedName>
    <definedName name="P0240a">'Tarife ALT'!$C$10</definedName>
    <definedName name="P0240b">'Tarife ALT'!$D$10</definedName>
    <definedName name="P0240c">'Tarife ALT'!$E$10</definedName>
    <definedName name="P0270a">'Tarife ALT'!$C$11</definedName>
    <definedName name="P0270b">'Tarife ALT'!$D$11</definedName>
    <definedName name="P0270c">'Tarife ALT'!$E$11</definedName>
    <definedName name="P0280a">'Tarife ALT'!$C$12</definedName>
    <definedName name="P0280b">'Tarife ALT'!$D$12</definedName>
    <definedName name="P0280c">'Tarife ALT'!$E$12</definedName>
    <definedName name="P0290a">'Tarife ALT'!$C$13</definedName>
    <definedName name="P0290b">'Tarife ALT'!$D$13</definedName>
    <definedName name="P0290c">'Tarife ALT'!$E$13</definedName>
    <definedName name="P0300a">'Tarife ALT'!$C$14</definedName>
    <definedName name="P0300b">'Tarife ALT'!$D$14</definedName>
    <definedName name="P0300c">'Tarife ALT'!$E$14</definedName>
    <definedName name="P0400b">'Tarife ALT'!$D$15</definedName>
    <definedName name="P0400c">'Tarife ALT'!$E$15</definedName>
    <definedName name="P0500a">'Tarife ALT'!$C$16</definedName>
    <definedName name="P0500b">'Tarife ALT'!$D$16</definedName>
    <definedName name="P0500c">'Tarife ALT'!$E$16</definedName>
    <definedName name="P05010a">'Tarife ALT'!#REF!</definedName>
    <definedName name="P0501A">'Tarife ALT'!$C$17</definedName>
    <definedName name="P0501b">'Tarife ALT'!$D$17</definedName>
    <definedName name="P0501c">'Tarife ALT'!$E$17</definedName>
    <definedName name="P0502a">'Tarife ALT'!$C$18</definedName>
    <definedName name="P0502b">'Tarife ALT'!$D$18</definedName>
    <definedName name="P0502c">'Tarife ALT'!$E$18</definedName>
    <definedName name="P05070c">'Tarife ALT'!$E$22</definedName>
    <definedName name="P0510a">'Tarife ALT'!$C$19</definedName>
    <definedName name="P0510b">'Tarife ALT'!$D$19</definedName>
    <definedName name="P0510c">'Tarife ALT'!$E$19</definedName>
    <definedName name="P0511a">'Tarife ALT'!$C$20</definedName>
    <definedName name="P0511b">'Tarife ALT'!$D$20</definedName>
    <definedName name="P0511c">'Tarife ALT'!$E$20</definedName>
    <definedName name="P0512a">'Tarife ALT'!$C$21</definedName>
    <definedName name="P0512b">'Tarife ALT'!$D$21</definedName>
    <definedName name="P0512c">'Tarife ALT'!$E$21</definedName>
    <definedName name="P0570a">'Tarife ALT'!$C$22</definedName>
    <definedName name="P0570b">'Tarife ALT'!$D$22</definedName>
    <definedName name="P0570c">'Tarife ALT'!$E$22</definedName>
    <definedName name="P0580a">'Tarife ALT'!$C$23</definedName>
    <definedName name="P0580b">'Tarife ALT'!$D$23</definedName>
    <definedName name="P0580c">'Tarife ALT'!$E$23</definedName>
    <definedName name="P0600b">'Tarife ALT'!$D$24</definedName>
    <definedName name="P0600c">'Tarife ALT'!$E$24</definedName>
    <definedName name="P0601b">'Tarife ALT'!$D$25</definedName>
    <definedName name="P0601c">'Tarife ALT'!$E$25</definedName>
    <definedName name="P0602b">'Tarife ALT'!$D$26</definedName>
    <definedName name="P0602c">'Tarife ALT'!$E$26</definedName>
    <definedName name="P0700b">'Tarife ALT'!$D$27</definedName>
    <definedName name="P0700c">'Tarife ALT'!$E$27</definedName>
    <definedName name="P0770b">'Tarife ALT'!$D$28</definedName>
    <definedName name="P0770c">'Tarife ALT'!$E$28</definedName>
    <definedName name="P0800b">'Tarife ALT'!$D$29</definedName>
    <definedName name="P0800c">'Tarife ALT'!$E$29</definedName>
    <definedName name="P0830b">'Tarife ALT'!$D$30</definedName>
    <definedName name="P0830c">'Tarife ALT'!$E$30</definedName>
    <definedName name="P0901a">'Tarife ALT'!$C$31</definedName>
    <definedName name="P0901b">'Tarife ALT'!$D$31</definedName>
    <definedName name="P0901c">'Tarife ALT'!$E$31</definedName>
    <definedName name="P0902a">'Tarife ALT'!$C$32</definedName>
    <definedName name="P0902b">'Tarife ALT'!$D$32</definedName>
    <definedName name="P0902c">'Tarife ALT'!$E$32</definedName>
    <definedName name="P0911a">'Tarife ALT'!$C$33</definedName>
    <definedName name="P0911b">'Tarife ALT'!$D$33</definedName>
    <definedName name="P0911c">'Tarife ALT'!$E$33</definedName>
    <definedName name="P0912a">'Tarife ALT'!$C$34</definedName>
    <definedName name="P0912b">'Tarife ALT'!$D$34</definedName>
    <definedName name="P0912c">'Tarife ALT'!$E$34</definedName>
    <definedName name="P1000b">'Tarife ALT'!$D$35</definedName>
    <definedName name="P1000c">'Tarife ALT'!$E$35</definedName>
    <definedName name="P10101D">'Tarife NEU'!#REF!</definedName>
    <definedName name="P10101G">'Tarife NEU'!$C$10</definedName>
    <definedName name="P10102G">'Tarife NEU'!$C$11</definedName>
    <definedName name="P10103G">'Tarife NEU'!$C$12</definedName>
    <definedName name="P10104G">'Tarife NEU'!$C$13</definedName>
    <definedName name="P1010b">'Tarife ALT'!$D$36</definedName>
    <definedName name="P1010c">'Tarife ALT'!$E$36</definedName>
    <definedName name="P10111G">'Tarife NEU'!$C$14</definedName>
    <definedName name="P10112G">'Tarife NEU'!$C$15</definedName>
    <definedName name="P10113G">'Tarife NEU'!$C$16</definedName>
    <definedName name="P10114G">'Tarife NEU'!$C$17</definedName>
    <definedName name="P10201G">'Tarife NEU'!$C$18</definedName>
    <definedName name="P10202G">'Tarife NEU'!$C$19</definedName>
    <definedName name="P10301G">'Tarife NEU'!$C$20</definedName>
    <definedName name="P10302G">'Tarife NEU'!$C$21</definedName>
    <definedName name="P10401G">'Tarife NEU'!$C$22</definedName>
    <definedName name="P10402G">'Tarife NEU'!$C$23</definedName>
    <definedName name="P10501G">'Tarife NEU'!$C$24</definedName>
    <definedName name="P10502G">'Tarife NEU'!$C$25</definedName>
    <definedName name="P10511G">'Tarife NEU'!$C$26</definedName>
    <definedName name="P10512G">'Tarife NEU'!$C$27</definedName>
    <definedName name="P10601G">'Tarife NEU'!$C$28</definedName>
    <definedName name="P10602G">'Tarife NEU'!$C$29</definedName>
    <definedName name="P10611G">'Tarife NEU'!$C$30</definedName>
    <definedName name="P10612G">'Tarife NEU'!$C$31</definedName>
    <definedName name="P10705D">'Tarife NEU'!#REF!</definedName>
    <definedName name="P10705G">'Tarife NEU'!$C$32</definedName>
    <definedName name="P10715D">'Tarife NEU'!#REF!</definedName>
    <definedName name="P10715G">'Tarife NEU'!$C$33</definedName>
    <definedName name="P10805D">'Tarife NEU'!#REF!</definedName>
    <definedName name="P10805G">'Tarife NEU'!$C$34</definedName>
    <definedName name="P10815D">'Tarife NEU'!#REF!</definedName>
    <definedName name="P10815G">'Tarife NEU'!$C$35</definedName>
    <definedName name="P1100b">'Tarife ALT'!$D$37</definedName>
    <definedName name="P1100c">'Tarife ALT'!$E$37</definedName>
    <definedName name="P1110b">'Tarife ALT'!$D$38</definedName>
    <definedName name="P1110c">'Tarife ALT'!$E$38</definedName>
    <definedName name="P1200b">'Tarife ALT'!$D$39</definedName>
    <definedName name="P1200c">'Tarife ALT'!$E$39</definedName>
    <definedName name="P1210b">'Tarife ALT'!$D$40</definedName>
    <definedName name="P1210c">'Tarife ALT'!$E$40</definedName>
    <definedName name="P1300b">'Tarife ALT'!$D$41</definedName>
    <definedName name="P1300c">'Tarife ALT'!$E$41</definedName>
    <definedName name="P1301b">'Tarife ALT'!$D$42</definedName>
    <definedName name="P1301c">'Tarife ALT'!$E$42</definedName>
    <definedName name="P1302b">'Tarife ALT'!$D$43</definedName>
    <definedName name="P1302c">'Tarife ALT'!$E$43</definedName>
    <definedName name="P1310b">'Tarife ALT'!$D$44</definedName>
    <definedName name="P1310c">'Tarife ALT'!$E$44</definedName>
    <definedName name="P1311b">'Tarife ALT'!$D$45</definedName>
    <definedName name="P1311c">'Tarife ALT'!$E$45</definedName>
    <definedName name="P1312b">'Tarife ALT'!$D$46</definedName>
    <definedName name="P1312c">'Tarife ALT'!$E$46</definedName>
    <definedName name="P1400b">'Tarife ALT'!$D$47</definedName>
    <definedName name="P1400c">'Tarife ALT'!$E$47</definedName>
    <definedName name="P1401b">'Tarife ALT'!$D$48</definedName>
    <definedName name="P1401c">'Tarife ALT'!$E$48</definedName>
    <definedName name="P1402b">'Tarife ALT'!$D$49</definedName>
    <definedName name="P1402c">'Tarife ALT'!$E$49</definedName>
    <definedName name="P1500b">'Tarife ALT'!$D$50</definedName>
    <definedName name="P1500c">'Tarife ALT'!$E$50</definedName>
    <definedName name="P1501b">'Tarife ALT'!$D$51</definedName>
    <definedName name="P1501c">'Tarife ALT'!$E$51</definedName>
    <definedName name="P1502b">'Tarife ALT'!$D$52</definedName>
    <definedName name="P1502c">'Tarife ALT'!$E$52</definedName>
    <definedName name="P1600b">'Tarife ALT'!$D$53</definedName>
    <definedName name="P1600c">'Tarife ALT'!$E$53</definedName>
    <definedName name="P1601b">'Tarife ALT'!$D$54</definedName>
    <definedName name="P1601c">'Tarife ALT'!$E$54</definedName>
    <definedName name="P1602b">'Tarife ALT'!$D$55</definedName>
    <definedName name="P1602c">'Tarife ALT'!$E$55</definedName>
    <definedName name="P1610b">'Tarife ALT'!$D$56</definedName>
    <definedName name="P1610c">'Tarife ALT'!$E$56</definedName>
    <definedName name="P1611b">'Tarife ALT'!$D$57</definedName>
    <definedName name="P1611c">'Tarife ALT'!$E$57</definedName>
    <definedName name="P1612b">'Tarife ALT'!$D$58</definedName>
    <definedName name="P1612c">'Tarife ALT'!$E$58</definedName>
    <definedName name="P1700A">'Tarife ALT'!$C$59</definedName>
    <definedName name="P1700B">'Tarife ALT'!$D$59</definedName>
    <definedName name="P1700C">'Tarife ALT'!$E$59</definedName>
    <definedName name="P1701A">'Tarife ALT'!$C$60</definedName>
    <definedName name="P1701B">'Tarife ALT'!$D$60</definedName>
    <definedName name="P1701C">'Tarife ALT'!$E$60</definedName>
    <definedName name="P1702A">'Tarife ALT'!$C$61</definedName>
    <definedName name="P1702B">'Tarife ALT'!$D$61</definedName>
    <definedName name="P1702C">'Tarife ALT'!$E$61</definedName>
    <definedName name="P1710A">'Tarife ALT'!$C$62</definedName>
    <definedName name="P1710B">'Tarife ALT'!$D$62</definedName>
    <definedName name="P1710C">'Tarife ALT'!$E$62</definedName>
    <definedName name="P1711A">'Tarife ALT'!$C$63</definedName>
    <definedName name="P1711B">'Tarife ALT'!$D$63</definedName>
    <definedName name="P1711C">'Tarife ALT'!$E$63</definedName>
    <definedName name="P1712A">'Tarife ALT'!$C$64</definedName>
    <definedName name="P1712B">'Tarife ALT'!$D$64</definedName>
    <definedName name="P1712C">'Tarife ALT'!$E$64</definedName>
    <definedName name="P1800b">'Tarife ALT'!$D$65</definedName>
    <definedName name="P1800c">'Tarife ALT'!$E$65</definedName>
    <definedName name="P1810b">'Tarife ALT'!$D$66</definedName>
    <definedName name="P1810c">'Tarife ALT'!$E$66</definedName>
    <definedName name="P1830b">'Tarife ALT'!$D$67</definedName>
    <definedName name="P1830c">'Tarife ALT'!$E$67</definedName>
    <definedName name="P1850b">'Tarife ALT'!$D$68</definedName>
    <definedName name="P1850c">'Tarife ALT'!$E$68</definedName>
    <definedName name="P1900b">'Tarife ALT'!$D$69</definedName>
    <definedName name="P1900c">'Tarife ALT'!$E$69</definedName>
    <definedName name="P2001b">'Tarife ALT'!$D$70</definedName>
    <definedName name="P2001c">'Tarife ALT'!$E$70</definedName>
    <definedName name="P2002b">'Tarife ALT'!$D$71</definedName>
    <definedName name="P2002c">'Tarife ALT'!$E$71</definedName>
    <definedName name="P20101D">'Tarife NEU'!#REF!</definedName>
    <definedName name="P20101Ddd">'Tarife NEU'!#REF!</definedName>
    <definedName name="P20101G">'Tarife NEU'!$C$36</definedName>
    <definedName name="P20102D">'Tarife NEU'!#REF!</definedName>
    <definedName name="P20102G">'Tarife NEU'!$C$37</definedName>
    <definedName name="P20105D">'Tarife NEU'!#REF!</definedName>
    <definedName name="P20105G">'Tarife NEU'!$C$38</definedName>
    <definedName name="P20111G">'Tarife NEU'!$C$39</definedName>
    <definedName name="P20112G">'Tarife NEU'!$C$40</definedName>
    <definedName name="P20115D">'Tarife NEU'!#REF!</definedName>
    <definedName name="P20115G">'Tarife NEU'!$C$41</definedName>
    <definedName name="P2011b">'Tarife ALT'!$D$72</definedName>
    <definedName name="P2011c">'Tarife ALT'!$E$72</definedName>
    <definedName name="P2012b">'Tarife ALT'!$D$73</definedName>
    <definedName name="P2012c">'Tarife ALT'!$E$73</definedName>
    <definedName name="P20201G">'Tarife NEU'!$C$42</definedName>
    <definedName name="P20202G">'Tarife NEU'!$C$43</definedName>
    <definedName name="P20205D">'Tarife NEU'!#REF!</definedName>
    <definedName name="P20205G">'Tarife NEU'!$C$44</definedName>
    <definedName name="P20211D">'Tarife NEU'!#REF!</definedName>
    <definedName name="P20211G">'Tarife NEU'!$C$45</definedName>
    <definedName name="P20212c">'Tarife ALT'!$E$73</definedName>
    <definedName name="P20212D">'Tarife NEU'!#REF!</definedName>
    <definedName name="P20212G">'Tarife NEU'!$C$46</definedName>
    <definedName name="P20215D">'Tarife NEU'!#REF!</definedName>
    <definedName name="P20215G">'Tarife NEU'!$C$47</definedName>
    <definedName name="P20305G">'Tarife NEU'!$C$48</definedName>
    <definedName name="P20315G">'Tarife NEU'!$C$49</definedName>
    <definedName name="P20505D">'Tarife NEU'!#REF!</definedName>
    <definedName name="P20505G">'Tarife NEU'!$C$50</definedName>
    <definedName name="P20515D">'Tarife NEU'!#REF!</definedName>
    <definedName name="P20515G">'Tarife NEU'!$C$51</definedName>
    <definedName name="P20601G">'Tarife NEU'!$C$52</definedName>
    <definedName name="P20602G">'Tarife NEU'!$C$53</definedName>
    <definedName name="P20605G">'Tarife NEU'!$C$54</definedName>
    <definedName name="P20701G">'Tarife NEU'!$C$55</definedName>
    <definedName name="P20702G">'Tarife NEU'!$C$56</definedName>
    <definedName name="P20711G">'Tarife NEU'!$C$57</definedName>
    <definedName name="P20712G">'Tarife NEU'!$C$58</definedName>
    <definedName name="P20801G">'Tarife NEU'!$C$59</definedName>
    <definedName name="P20802G">'Tarife NEU'!$C$60</definedName>
    <definedName name="P20805D">'Tarife NEU'!#REF!</definedName>
    <definedName name="P20805G">'Tarife NEU'!$C$61</definedName>
    <definedName name="P20811G">'Tarife NEU'!$C$62</definedName>
    <definedName name="P20812G">'Tarife NEU'!$C$63</definedName>
    <definedName name="P20815G">'Tarife NEU'!$C$64</definedName>
    <definedName name="P2100b">'Tarife ALT'!$D$74</definedName>
    <definedName name="P2100c">'Tarife ALT'!$E$74</definedName>
    <definedName name="P2110b">'Tarife ALT'!$D$75</definedName>
    <definedName name="P2110c">'Tarife ALT'!$E$75</definedName>
    <definedName name="P2200b">'Tarife ALT'!$D$76</definedName>
    <definedName name="P2200c">'Tarife ALT'!$E$76</definedName>
    <definedName name="P2201b">'Tarife ALT'!$D$77</definedName>
    <definedName name="P2201c">'Tarife ALT'!$E$77</definedName>
    <definedName name="P2202b">'Tarife ALT'!$D$78</definedName>
    <definedName name="P2202c">'Tarife ALT'!$E$78</definedName>
    <definedName name="P2300b">'Tarife ALT'!$D$79</definedName>
    <definedName name="P2300c">'Tarife ALT'!$E$79</definedName>
    <definedName name="P2301b">'Tarife ALT'!$D$80</definedName>
    <definedName name="P2301c">'Tarife ALT'!$E$80</definedName>
    <definedName name="P2302b">'Tarife ALT'!$D$81</definedName>
    <definedName name="P2302c">'Tarife ALT'!$E$80</definedName>
    <definedName name="P2370b">'Tarife ALT'!$D$82</definedName>
    <definedName name="P2370c">'Tarife ALT'!$E$82</definedName>
    <definedName name="P2380b">'Tarife ALT'!$D$83</definedName>
    <definedName name="P2380c">'Tarife ALT'!$E$83</definedName>
    <definedName name="P2400b">'Tarife ALT'!$D$84</definedName>
    <definedName name="P2400c">'Tarife ALT'!$E$84</definedName>
    <definedName name="P2401b">'Tarife ALT'!$D$85</definedName>
    <definedName name="P2401c">'Tarife ALT'!$E$85</definedName>
    <definedName name="P2402b">'Tarife ALT'!$D$86</definedName>
    <definedName name="P2402c">'Tarife ALT'!$E$86</definedName>
    <definedName name="P2500b">'Tarife ALT'!$D$87</definedName>
    <definedName name="P2500c">'Tarife ALT'!$E$87</definedName>
    <definedName name="P2501b">'Tarife ALT'!$D$88</definedName>
    <definedName name="P2501c">'Tarife ALT'!$E$88</definedName>
    <definedName name="P2502b">'Tarife ALT'!$D$89</definedName>
    <definedName name="P2502c">'Tarife ALT'!$E$89</definedName>
    <definedName name="P2600b">'Tarife ALT'!$D$90</definedName>
    <definedName name="P2600c">'Tarife ALT'!$E$90</definedName>
    <definedName name="P2601b">'Tarife ALT'!$D$91</definedName>
    <definedName name="P2601c">'Tarife ALT'!$E$91</definedName>
    <definedName name="P2602b">'Tarife ALT'!$D$92</definedName>
    <definedName name="P2602c">'Tarife ALT'!$E$92</definedName>
    <definedName name="P2610b">'Tarife ALT'!$D$93</definedName>
    <definedName name="P2610c">'Tarife ALT'!$E$93</definedName>
    <definedName name="P2611b">'Tarife ALT'!$D$94</definedName>
    <definedName name="P2611c">'Tarife ALT'!$E$94</definedName>
    <definedName name="P2612b">'Tarife ALT'!$D$95</definedName>
    <definedName name="P2612c">'Tarife ALT'!$E$95</definedName>
    <definedName name="P2630b">'Tarife ALT'!$D$96</definedName>
    <definedName name="P2630c">'Tarife ALT'!$E$96</definedName>
    <definedName name="P2650b">'Tarife ALT'!$D$97</definedName>
    <definedName name="P2650c">'Tarife ALT'!$E$97</definedName>
    <definedName name="P2670b">'Tarife ALT'!$D$98</definedName>
    <definedName name="P2670c">'Tarife ALT'!$E$98</definedName>
    <definedName name="P2671b">'Tarife ALT'!$D$99</definedName>
    <definedName name="P2671c">'Tarife ALT'!$E$99</definedName>
    <definedName name="P2672b">'Tarife ALT'!$D$100</definedName>
    <definedName name="P2672c">'Tarife ALT'!$E$100</definedName>
    <definedName name="P2700b">'Tarife ALT'!$D$101</definedName>
    <definedName name="P2700c">'Tarife ALT'!$E$101</definedName>
    <definedName name="P2730b">'Tarife ALT'!$D$103</definedName>
    <definedName name="P2730c">'Tarife ALT'!$E$103</definedName>
    <definedName name="P2770b">'Tarife ALT'!$D$102</definedName>
    <definedName name="P2770c">'Tarife ALT'!$E$102</definedName>
    <definedName name="P2800b">'Tarife ALT'!$D$104</definedName>
    <definedName name="P2800c">'Tarife ALT'!$E$104</definedName>
    <definedName name="P2810b">'Tarife ALT'!$D$105</definedName>
    <definedName name="P2810c">'Tarife ALT'!$E$105</definedName>
    <definedName name="P2820b">'Tarife ALT'!$D$106</definedName>
    <definedName name="P2820c">'Tarife ALT'!$E$106</definedName>
    <definedName name="P2870b">'Tarife ALT'!$D$107</definedName>
    <definedName name="P2870c">'Tarife ALT'!$E$107</definedName>
    <definedName name="P2880b">'Tarife ALT'!$D$108</definedName>
    <definedName name="P2880c">'Tarife ALT'!$E$108</definedName>
    <definedName name="P2900b">'Tarife ALT'!$D$109</definedName>
    <definedName name="P2900c">'Tarife ALT'!$E$109</definedName>
    <definedName name="P3000b">'Tarife ALT'!$D$110</definedName>
    <definedName name="P3000c">'Tarife ALT'!$E$110</definedName>
    <definedName name="P3002b">'Tarife ALT'!$D$111</definedName>
    <definedName name="P3002c">'Tarife ALT'!$E$111</definedName>
    <definedName name="P30101G">'Tarife NEU'!$C$65</definedName>
    <definedName name="P30102G">'Tarife NEU'!$C$66</definedName>
    <definedName name="P30103G">'Tarife NEU'!$C$67</definedName>
    <definedName name="P30104G">'Tarife NEU'!$C$68</definedName>
    <definedName name="P3010b">'Tarife ALT'!$D$112</definedName>
    <definedName name="P3010c">'Tarife ALT'!$E$112</definedName>
    <definedName name="P30111G">'Tarife NEU'!$C$69</definedName>
    <definedName name="P30112G">'Tarife NEU'!$C$70</definedName>
    <definedName name="P30113G">'Tarife NEU'!$C$71</definedName>
    <definedName name="P3012b">'Tarife ALT'!$D$113</definedName>
    <definedName name="P3012c">'Tarife ALT'!$E$113</definedName>
    <definedName name="P30205G">'Tarife NEU'!$C$72</definedName>
    <definedName name="P30215G">'Tarife NEU'!$C$73</definedName>
    <definedName name="P30301G">'Tarife NEU'!$C$74</definedName>
    <definedName name="P30302G">'Tarife NEU'!$C$75</definedName>
    <definedName name="P30303G">'Tarife NEU'!$C$76</definedName>
    <definedName name="P30304G">'Tarife NEU'!$C$77</definedName>
    <definedName name="P30311G">'Tarife NEU'!$C$78</definedName>
    <definedName name="P30312G">'Tarife NEU'!$C$79</definedName>
    <definedName name="P30313G">'Tarife NEU'!$C$80</definedName>
    <definedName name="P30401G">'Tarife NEU'!$C$81</definedName>
    <definedName name="P30402G">'Tarife NEU'!$C$82</definedName>
    <definedName name="P30403G">'Tarife NEU'!$C$83</definedName>
    <definedName name="P30404G">'Tarife NEU'!$C$84</definedName>
    <definedName name="P30411G">'Tarife NEU'!$C$85</definedName>
    <definedName name="P30412G">'Tarife NEU'!$C$86</definedName>
    <definedName name="P30413G">'Tarife NEU'!$C$87</definedName>
    <definedName name="P30501G">'Tarife NEU'!$C$88</definedName>
    <definedName name="P30502G">'Tarife NEU'!$C$89</definedName>
    <definedName name="P30503G">'Tarife NEU'!$C$90</definedName>
    <definedName name="P30504G">'Tarife NEU'!$C$91</definedName>
    <definedName name="P30511G">'Tarife NEU'!$C$92</definedName>
    <definedName name="P30512G">'Tarife NEU'!$C$93</definedName>
    <definedName name="P30513G">'Tarife NEU'!$C$94</definedName>
    <definedName name="P30601G">'Tarife NEU'!$C$95</definedName>
    <definedName name="P30602G">'Tarife NEU'!$C$96</definedName>
    <definedName name="P30603G">'Tarife NEU'!$C$97</definedName>
    <definedName name="P30604G">'Tarife NEU'!$C$98</definedName>
    <definedName name="P30611G">'Tarife NEU'!$C$99</definedName>
    <definedName name="P30612G">'Tarife NEU'!$C$100</definedName>
    <definedName name="P30613G">'Tarife NEU'!$C$101</definedName>
    <definedName name="P3100b">'Tarife ALT'!$D$114</definedName>
    <definedName name="P3100c">'Tarife ALT'!$E$114</definedName>
    <definedName name="P3102b">'Tarife ALT'!$D$115</definedName>
    <definedName name="P3102c">'Tarife ALT'!$E$115</definedName>
    <definedName name="P3110b">'Tarife ALT'!$D$116</definedName>
    <definedName name="P3110c">'Tarife ALT'!$E$116</definedName>
    <definedName name="P3112b">'Tarife ALT'!$D$117</definedName>
    <definedName name="P3112c">'Tarife ALT'!$E$117</definedName>
    <definedName name="P3200b">'Tarife ALT'!$D$118</definedName>
    <definedName name="P3200c">'Tarife ALT'!$E$118</definedName>
    <definedName name="P3202b">'Tarife ALT'!$D$119</definedName>
    <definedName name="P3202c">'Tarife ALT'!$E$119</definedName>
    <definedName name="P3210b">'Tarife ALT'!$D$120</definedName>
    <definedName name="P3210c">'Tarife ALT'!$E$120</definedName>
    <definedName name="P32112b">'Tarife ALT'!$D$121</definedName>
    <definedName name="P3212c">'Tarife ALT'!$E$121</definedName>
    <definedName name="P3300b">'Tarife ALT'!$D$122</definedName>
    <definedName name="P3300c">'Tarife ALT'!$E$122</definedName>
    <definedName name="P3302b">'Tarife ALT'!$D$123</definedName>
    <definedName name="P3302c">'Tarife ALT'!$E$123</definedName>
    <definedName name="P3310b">'Tarife ALT'!$D$124</definedName>
    <definedName name="P3310c">'Tarife ALT'!$E$124</definedName>
    <definedName name="P3312b">'Tarife ALT'!$D$125</definedName>
    <definedName name="P3312c">'Tarife ALT'!$E$125</definedName>
    <definedName name="P3350b">'Tarife ALT'!$D$126</definedName>
    <definedName name="P3350c">'Tarife ALT'!$E$126</definedName>
    <definedName name="P3352b">'Tarife ALT'!$D$127</definedName>
    <definedName name="P3352c">'Tarife ALT'!$E$127</definedName>
    <definedName name="P3400b">'Tarife ALT'!$D$128</definedName>
    <definedName name="P3400c">'Tarife ALT'!$E$128</definedName>
    <definedName name="P3500b">'Tarife ALT'!$D$129</definedName>
    <definedName name="P3500c">'Tarife ALT'!$E$129</definedName>
    <definedName name="P3600b">'Tarife ALT'!$D$130</definedName>
    <definedName name="P3600c">'Tarife ALT'!$E$130</definedName>
    <definedName name="P3700b">'Tarife ALT'!$D$131</definedName>
    <definedName name="P3700c">'Tarife ALT'!$E$131</definedName>
    <definedName name="P3800b">'Tarife ALT'!$D$132</definedName>
    <definedName name="P3800c">'Tarife ALT'!$E$132</definedName>
    <definedName name="P3810b">'Tarife ALT'!$D$133</definedName>
    <definedName name="P3810c">'Tarife ALT'!$E$133</definedName>
    <definedName name="P3820b">'Tarife ALT'!$D$134</definedName>
    <definedName name="P3820c">'Tarife ALT'!$E$134</definedName>
    <definedName name="P3900b">'Tarife ALT'!$D$135</definedName>
    <definedName name="P3900c">'Tarife ALT'!$E$135</definedName>
    <definedName name="P3910b">'Tarife ALT'!$D$136</definedName>
    <definedName name="P3910c">'Tarife ALT'!$E$136</definedName>
    <definedName name="P3920b">'Tarife ALT'!$D$137</definedName>
    <definedName name="P3920c">'Tarife ALT'!$E$137</definedName>
    <definedName name="P4000b">'Tarife ALT'!$D$138</definedName>
    <definedName name="P4000c">'Tarife ALT'!$E$138</definedName>
    <definedName name="P40102G">'Tarife NEU'!$C$102</definedName>
    <definedName name="P40103G">'Tarife NEU'!$C$103</definedName>
    <definedName name="P40106G">'Tarife NEU'!$C$104</definedName>
    <definedName name="P40202G">'Tarife NEU'!$C$105</definedName>
    <definedName name="P40203G">'Tarife NEU'!$C$106</definedName>
    <definedName name="P40206G">'Tarife NEU'!$C$107</definedName>
    <definedName name="P40302G">'Tarife NEU'!$C$108</definedName>
    <definedName name="P40303G">'Tarife NEU'!$C$109</definedName>
    <definedName name="P40306G">'Tarife NEU'!$C$110</definedName>
    <definedName name="P40402G">'Tarife NEU'!$C$111</definedName>
    <definedName name="P40403G">'Tarife NEU'!$C$112</definedName>
    <definedName name="P40406G">'Tarife NEU'!$C$113</definedName>
    <definedName name="P50100G">'Tarife NEU'!$C$114</definedName>
    <definedName name="P50200G">'Tarife NEU'!$C$115</definedName>
    <definedName name="P50300G">'Tarife NEU'!$C$116</definedName>
    <definedName name="P50400G">'Tarife NEU'!$C$117</definedName>
    <definedName name="P60100G">'Tarife NEU'!$C$118</definedName>
    <definedName name="P60200G">'Tarife NEU'!$C$119</definedName>
    <definedName name="P60300G">'Tarife NEU'!$C$120</definedName>
    <definedName name="P60400G">'Tarife NEU'!$C$121</definedName>
    <definedName name="P60500G">'Tarife NEU'!$C$122</definedName>
    <definedName name="P60600G">'Tarife NEU'!$C$123</definedName>
    <definedName name="P60700G">'Tarife NEU'!$C$124</definedName>
    <definedName name="P60800G">'Tarife NEU'!$C$125</definedName>
    <definedName name="P60900G">'Tarife NEU'!$C$126</definedName>
    <definedName name="P61000G">'Tarife NEU'!$C$127</definedName>
    <definedName name="P61050G">'Tarife NEU'!$C$132</definedName>
    <definedName name="P61100G">'Tarife NEU'!$C$128</definedName>
    <definedName name="P61200G">'Tarife NEU'!$C$129</definedName>
    <definedName name="P61300G">'Tarife NEU'!$C$130</definedName>
    <definedName name="P61400G">'Tarife NEU'!$C$131</definedName>
    <definedName name="P61500G">'Tarife NEU'!$C$132</definedName>
    <definedName name="P61600G">'Tarife NEU'!$C$133</definedName>
    <definedName name="P61700G">'Tarife NEU'!$C$134</definedName>
    <definedName name="P61800G">'Tarife NEU'!$C$135</definedName>
    <definedName name="T0100T">'Tarife ALT'!$B$5</definedName>
    <definedName name="T0101T">'Tarife ALT'!$B$6</definedName>
    <definedName name="T0102T">'Tarife ALT'!$B$7</definedName>
    <definedName name="T0200T">'Tarife ALT'!$B$8</definedName>
    <definedName name="T0230T">'Tarife ALT'!$B$9</definedName>
    <definedName name="T0240T">'Tarife ALT'!$B$10</definedName>
    <definedName name="T0270T">'Tarife ALT'!$B$11</definedName>
    <definedName name="T0280T">'Tarife ALT'!$B$12</definedName>
    <definedName name="T0290T">'Tarife ALT'!$B$13</definedName>
    <definedName name="T0300T">'Tarife ALT'!$B$14</definedName>
    <definedName name="T0400T">'Tarife ALT'!$B$15</definedName>
    <definedName name="T0500T">'Tarife ALT'!$B$16</definedName>
    <definedName name="T0501T">'Tarife ALT'!$B$17</definedName>
    <definedName name="T0502T">'Tarife ALT'!$B$18</definedName>
    <definedName name="T0510T">'Tarife ALT'!$B$19</definedName>
    <definedName name="T0511T">'Tarife ALT'!$B$20</definedName>
    <definedName name="T0512T">'Tarife ALT'!$B$21</definedName>
    <definedName name="T0570T">'Tarife ALT'!$B$22</definedName>
    <definedName name="T0580T">'Tarife ALT'!$B$23</definedName>
    <definedName name="T0600T">'Tarife ALT'!$B$24</definedName>
    <definedName name="T0601T">'Tarife ALT'!$B$25</definedName>
    <definedName name="T0602T">'Tarife ALT'!$B$26</definedName>
    <definedName name="T0700T">'Tarife ALT'!$B$27</definedName>
    <definedName name="T0770T">'Tarife ALT'!$B$28</definedName>
    <definedName name="T0800T">'Tarife ALT'!$B$29</definedName>
    <definedName name="T0830T">'Tarife ALT'!$B$30</definedName>
    <definedName name="T0901T">'Tarife ALT'!$B$31</definedName>
    <definedName name="T0902T">'Tarife ALT'!$B$32</definedName>
    <definedName name="T0911T">'Tarife ALT'!$B$33</definedName>
    <definedName name="T0912T">'Tarife ALT'!$B$34</definedName>
    <definedName name="T1000T">'Tarife ALT'!$B$35</definedName>
    <definedName name="T10101T">'Tarife NEU'!$B$10</definedName>
    <definedName name="T10102T">'Tarife NEU'!$B$11</definedName>
    <definedName name="T10103T">'Tarife NEU'!$B$12</definedName>
    <definedName name="T10104T">'Tarife NEU'!$B$13</definedName>
    <definedName name="T1010T">'Tarife ALT'!$B$36</definedName>
    <definedName name="T10111T">'Tarife NEU'!$B$14</definedName>
    <definedName name="T10112T">'Tarife NEU'!$B$15</definedName>
    <definedName name="T10113T">'Tarife NEU'!$B$16</definedName>
    <definedName name="T10114T">'Tarife NEU'!$B$17</definedName>
    <definedName name="T10201T">'Tarife NEU'!$B$18</definedName>
    <definedName name="T10202T">'Tarife NEU'!$B$19</definedName>
    <definedName name="T10301T">'Tarife NEU'!$B$20</definedName>
    <definedName name="T10302T">'Tarife NEU'!$B$21</definedName>
    <definedName name="T10401T">'Tarife NEU'!$B$22</definedName>
    <definedName name="T10402T">'Tarife NEU'!$B$23</definedName>
    <definedName name="T10501T">'Tarife NEU'!$B$24</definedName>
    <definedName name="T10502T">'Tarife NEU'!$B$25</definedName>
    <definedName name="T10511T">'Tarife NEU'!$B$26</definedName>
    <definedName name="T10512T">'Tarife NEU'!$B$27</definedName>
    <definedName name="T10601T">'Tarife NEU'!$B$28</definedName>
    <definedName name="T10602T">'Tarife NEU'!$B$29</definedName>
    <definedName name="T10611T">'Tarife NEU'!$B$30</definedName>
    <definedName name="T10612T">'Tarife NEU'!$B$31</definedName>
    <definedName name="T10705T">'Tarife NEU'!$B$32</definedName>
    <definedName name="T10715T">'Tarife NEU'!$B$33</definedName>
    <definedName name="T10805T">'Tarife NEU'!$B$34</definedName>
    <definedName name="T10815T">'Tarife NEU'!$B$35</definedName>
    <definedName name="T1100T">'Tarife ALT'!$B$37</definedName>
    <definedName name="T1110T">'Tarife ALT'!$B$38</definedName>
    <definedName name="T1200T">'Tarife ALT'!$B$39</definedName>
    <definedName name="T1210T">'Tarife ALT'!$B$40</definedName>
    <definedName name="T1300T">'Tarife ALT'!$B$41</definedName>
    <definedName name="T1301T">'Tarife ALT'!$B$42</definedName>
    <definedName name="T1302T">'Tarife ALT'!$B$43</definedName>
    <definedName name="T1310T">'Tarife ALT'!$B$44</definedName>
    <definedName name="T1311T">'Tarife ALT'!$B$45</definedName>
    <definedName name="T1312T">'Tarife ALT'!$B$46</definedName>
    <definedName name="T1400T">'Tarife ALT'!$B$47</definedName>
    <definedName name="T1401T">'Tarife ALT'!$B$48</definedName>
    <definedName name="T1402T">'Tarife ALT'!$B$49</definedName>
    <definedName name="T1500T">'Tarife ALT'!$B$50</definedName>
    <definedName name="T1501T">'Tarife ALT'!$B$51</definedName>
    <definedName name="T1502T">'Tarife ALT'!$B$52</definedName>
    <definedName name="T1600T">'Tarife ALT'!$B$53</definedName>
    <definedName name="T1601T">'Tarife ALT'!$B$54</definedName>
    <definedName name="T1602T">'Tarife ALT'!$B$55</definedName>
    <definedName name="T1610T">'Tarife ALT'!$B$56</definedName>
    <definedName name="T1611T">'Tarife ALT'!$B$57</definedName>
    <definedName name="T1612T">'Tarife ALT'!$B$58</definedName>
    <definedName name="T1700T">'Tarife ALT'!$B$59</definedName>
    <definedName name="T1701T">'Tarife ALT'!$B$60</definedName>
    <definedName name="T1702T">'Tarife ALT'!$B$61</definedName>
    <definedName name="T1710T">'Tarife ALT'!$B$62</definedName>
    <definedName name="T1711T">'Tarife ALT'!$B$63</definedName>
    <definedName name="T1712T">'Tarife ALT'!$B$64</definedName>
    <definedName name="T1800T">'Tarife ALT'!$B$65</definedName>
    <definedName name="T1810T">'Tarife ALT'!$B$66</definedName>
    <definedName name="T1830T">'Tarife ALT'!$B$67</definedName>
    <definedName name="T1850T">'Tarife ALT'!$B$68</definedName>
    <definedName name="T1900T">'Tarife ALT'!$B$69</definedName>
    <definedName name="T2001T">'Tarife ALT'!$B$70</definedName>
    <definedName name="T2002T">'Tarife ALT'!$B$71</definedName>
    <definedName name="T20101T">'Tarife NEU'!$B$36</definedName>
    <definedName name="T20102T">'Tarife NEU'!$B$37</definedName>
    <definedName name="T20105T">'Tarife NEU'!$B$38</definedName>
    <definedName name="T20111T">'Tarife NEU'!$B$39</definedName>
    <definedName name="T20112T">'Tarife NEU'!$B$40</definedName>
    <definedName name="T20115T">'Tarife NEU'!$B$41</definedName>
    <definedName name="T2011T">'Tarife ALT'!$B$72</definedName>
    <definedName name="T2012T">'Tarife ALT'!$B$73</definedName>
    <definedName name="T20201T">'Tarife NEU'!$B$42</definedName>
    <definedName name="T20202T">'Tarife NEU'!$B$43</definedName>
    <definedName name="T20205T">'Tarife NEU'!$B$44</definedName>
    <definedName name="T20211T">'Tarife NEU'!$B$45</definedName>
    <definedName name="T20212T">'Tarife NEU'!$B$46</definedName>
    <definedName name="T20215T">'Tarife NEU'!$B$47</definedName>
    <definedName name="T20305T">'Tarife NEU'!$B$48</definedName>
    <definedName name="T20315T">'Tarife NEU'!$B$49</definedName>
    <definedName name="T20505T">'Tarife NEU'!$B$50</definedName>
    <definedName name="T20515T">'Tarife NEU'!$B$51</definedName>
    <definedName name="T20601T">'Tarife NEU'!$B$52</definedName>
    <definedName name="T20602T">'Tarife NEU'!$B$53</definedName>
    <definedName name="T20605T">'Tarife NEU'!$B$54</definedName>
    <definedName name="T20701T">'Tarife NEU'!$B$55</definedName>
    <definedName name="T20702T">'Tarife NEU'!$B$56</definedName>
    <definedName name="T20711T">'Tarife NEU'!$B$57</definedName>
    <definedName name="T20712T">'Tarife NEU'!$B$58</definedName>
    <definedName name="T20801T">'Tarife NEU'!$B$59</definedName>
    <definedName name="T20802T">'Tarife NEU'!$B$60</definedName>
    <definedName name="T20805T">'Tarife NEU'!$B$61</definedName>
    <definedName name="T20811T">'Tarife NEU'!$B$62</definedName>
    <definedName name="T20812T">'Tarife NEU'!$B$63</definedName>
    <definedName name="T20815T">'Tarife NEU'!$B$64</definedName>
    <definedName name="T2100T">'Tarife ALT'!$B$74</definedName>
    <definedName name="T2110T">'Tarife ALT'!$B$75</definedName>
    <definedName name="T2200T">'Tarife ALT'!$B$76</definedName>
    <definedName name="T2201T">'Tarife ALT'!$B$77</definedName>
    <definedName name="T2202T">'Tarife ALT'!$B$78</definedName>
    <definedName name="T2300T">'Tarife ALT'!$B$79</definedName>
    <definedName name="T2301T">'Tarife ALT'!$B$80</definedName>
    <definedName name="T2302T">'Tarife ALT'!$B$81</definedName>
    <definedName name="T2370T">'Tarife ALT'!$B$82</definedName>
    <definedName name="T2380T">'Tarife ALT'!$B$83</definedName>
    <definedName name="T2400T">'Tarife ALT'!$B$84</definedName>
    <definedName name="T2401T">'Tarife ALT'!$B$85</definedName>
    <definedName name="T2402T">'Tarife ALT'!$B$86</definedName>
    <definedName name="T2500T">'Tarife ALT'!$B$87</definedName>
    <definedName name="T2501T">'Tarife ALT'!$B$88</definedName>
    <definedName name="T2502T">'Tarife ALT'!$B$89</definedName>
    <definedName name="T2600T">'Tarife ALT'!$B$90</definedName>
    <definedName name="T2601T">'Tarife ALT'!$B$91</definedName>
    <definedName name="T2602T">'Tarife ALT'!$B$92</definedName>
    <definedName name="T2610T">'Tarife ALT'!$B$93</definedName>
    <definedName name="T2611T">'Tarife ALT'!$B$94</definedName>
    <definedName name="T2612T">'Tarife ALT'!$B$95</definedName>
    <definedName name="T2630T">'Tarife ALT'!$B$96</definedName>
    <definedName name="T2650T">'Tarife ALT'!$B$97</definedName>
    <definedName name="T2670T">'Tarife ALT'!$B$98</definedName>
    <definedName name="T2671T">'Tarife ALT'!$B$99</definedName>
    <definedName name="T2672T">'Tarife ALT'!$B$100</definedName>
    <definedName name="T2700T">'Tarife ALT'!$B$101</definedName>
    <definedName name="T2730T">'Tarife ALT'!$B$103</definedName>
    <definedName name="T2770T">'Tarife ALT'!$B$102</definedName>
    <definedName name="T2800T">'Tarife ALT'!$B$104</definedName>
    <definedName name="T2810T">'Tarife ALT'!$B$105</definedName>
    <definedName name="T2820T">'Tarife ALT'!$B$106</definedName>
    <definedName name="T2870T">'Tarife ALT'!$B$107</definedName>
    <definedName name="T2880T">'Tarife ALT'!$B$108</definedName>
    <definedName name="T2900T">'Tarife ALT'!$B$109</definedName>
    <definedName name="T3000T">'Tarife ALT'!$B$110</definedName>
    <definedName name="T3002T">'Tarife ALT'!$B$111</definedName>
    <definedName name="T30101T">'Tarife NEU'!$B$65</definedName>
    <definedName name="T30102T">'Tarife NEU'!$B$66</definedName>
    <definedName name="T30103T">'Tarife NEU'!$B$67</definedName>
    <definedName name="T30104T">'Tarife NEU'!$B$68</definedName>
    <definedName name="T3010T">'Tarife ALT'!$B$112</definedName>
    <definedName name="T30111T">'Tarife NEU'!$B$69</definedName>
    <definedName name="T30112T">'Tarife NEU'!$B$70</definedName>
    <definedName name="T30113T">'Tarife NEU'!$B$71</definedName>
    <definedName name="T3012T">'Tarife ALT'!$B$113</definedName>
    <definedName name="T30205T">'Tarife NEU'!$B$72</definedName>
    <definedName name="T30215T">'Tarife NEU'!$B$73</definedName>
    <definedName name="T30301T">'Tarife NEU'!$B$74</definedName>
    <definedName name="T30302T">'Tarife NEU'!$B$75</definedName>
    <definedName name="T30303T">'Tarife NEU'!$B$76</definedName>
    <definedName name="T30304T">'Tarife NEU'!$B$77</definedName>
    <definedName name="T30311T">'Tarife NEU'!$B$78</definedName>
    <definedName name="T30312T">'Tarife NEU'!$B$79</definedName>
    <definedName name="T30313T">'Tarife NEU'!$B$80</definedName>
    <definedName name="T30401T">'Tarife NEU'!$B$81</definedName>
    <definedName name="T30402T">'Tarife NEU'!$B$82</definedName>
    <definedName name="T30403T">'Tarife NEU'!$B$83</definedName>
    <definedName name="T30404T">'Tarife NEU'!$B$84</definedName>
    <definedName name="T30411T">'Tarife NEU'!$B$85</definedName>
    <definedName name="T30412T">'Tarife NEU'!$B$86</definedName>
    <definedName name="T30413T">'Tarife NEU'!$B$87</definedName>
    <definedName name="T30501T">'Tarife NEU'!$B$88</definedName>
    <definedName name="T30502T">'Tarife NEU'!$B$89</definedName>
    <definedName name="T30503T">'Tarife NEU'!$B$90</definedName>
    <definedName name="T30504T">'Tarife NEU'!$B$91</definedName>
    <definedName name="T30511T">'Tarife NEU'!$B$92</definedName>
    <definedName name="T30512T">'Tarife NEU'!$B$93</definedName>
    <definedName name="T30513T">'Tarife NEU'!$B$94</definedName>
    <definedName name="T30601T">'Tarife NEU'!$B$95</definedName>
    <definedName name="T30602T">'Tarife NEU'!$B$96</definedName>
    <definedName name="T30603T">'Tarife NEU'!$B$97</definedName>
    <definedName name="T30604T">'Tarife NEU'!$B$98</definedName>
    <definedName name="T30611T">'Tarife NEU'!$B$99</definedName>
    <definedName name="T30612T">'Tarife NEU'!$B$100</definedName>
    <definedName name="T30613T">'Tarife NEU'!$B$101</definedName>
    <definedName name="T3100T">'Tarife ALT'!$B$114</definedName>
    <definedName name="T3102T">'Tarife ALT'!$B$115</definedName>
    <definedName name="T3110T">'Tarife ALT'!$B$116</definedName>
    <definedName name="T3112T">'Tarife ALT'!$B$117</definedName>
    <definedName name="T3200T">'Tarife ALT'!$B$118</definedName>
    <definedName name="T3202T">'Tarife ALT'!$B$119</definedName>
    <definedName name="T3210T">'Tarife ALT'!$B$120</definedName>
    <definedName name="T3212T">'Tarife ALT'!$B$121</definedName>
    <definedName name="T3300T">'Tarife ALT'!$B$122</definedName>
    <definedName name="T3302T">'Tarife ALT'!$B$123</definedName>
    <definedName name="T3310T">'Tarife ALT'!$B$124</definedName>
    <definedName name="T3312T">'Tarife ALT'!$B$125</definedName>
    <definedName name="T3350T">'Tarife ALT'!$B$126</definedName>
    <definedName name="T3352T">'Tarife ALT'!$B$127</definedName>
    <definedName name="T3400T">'Tarife ALT'!$B$128</definedName>
    <definedName name="T3500T">'Tarife ALT'!$B$129</definedName>
    <definedName name="T3600T">'Tarife ALT'!$B$130</definedName>
    <definedName name="T3700T">'Tarife ALT'!$B$131</definedName>
    <definedName name="T3800T">'Tarife ALT'!$B$132</definedName>
    <definedName name="T3810T">'Tarife ALT'!$B$133</definedName>
    <definedName name="T3820T">'Tarife ALT'!$B$134</definedName>
    <definedName name="T3900T">'Tarife ALT'!$B$135</definedName>
    <definedName name="T3910T">'Tarife ALT'!$B$136</definedName>
    <definedName name="T3920T">'Tarife ALT'!$B$137</definedName>
    <definedName name="T4000T">'Tarife ALT'!$B$138</definedName>
    <definedName name="T40102T">'Tarife NEU'!$B$102</definedName>
    <definedName name="T40103T">'Tarife NEU'!$B$103</definedName>
    <definedName name="T40106T">'Tarife NEU'!$B$104</definedName>
    <definedName name="T40202T">'Tarife NEU'!$B$105</definedName>
    <definedName name="T40203T">'Tarife NEU'!$B$106</definedName>
    <definedName name="T40206T">'Tarife NEU'!$B$107</definedName>
    <definedName name="T40302T">'Tarife NEU'!$B$108</definedName>
    <definedName name="T40303T">'Tarife NEU'!$B$109</definedName>
    <definedName name="T40306T">'Tarife NEU'!$B$110</definedName>
    <definedName name="T40402T">'Tarife NEU'!$B$111</definedName>
    <definedName name="T40403T">'Tarife NEU'!$B$112</definedName>
    <definedName name="T40406T">'Tarife NEU'!$B$113</definedName>
    <definedName name="T50100T">'Tarife NEU'!$B$114</definedName>
    <definedName name="T50200T">'Tarife NEU'!$B$115</definedName>
    <definedName name="T50300T">'Tarife NEU'!$B$116</definedName>
    <definedName name="T50400T">'Tarife NEU'!$B$117</definedName>
    <definedName name="T60100T">'Tarife NEU'!$B$118</definedName>
    <definedName name="T60200T">'Tarife NEU'!$B$119</definedName>
    <definedName name="T60300T">'Tarife NEU'!$B$120</definedName>
    <definedName name="T60400T">'Tarife NEU'!$B$121</definedName>
    <definedName name="T60500T">'Tarife NEU'!$B$122</definedName>
    <definedName name="T60600T">'Tarife NEU'!$B$123</definedName>
    <definedName name="T60700T">'Tarife NEU'!$B$124</definedName>
    <definedName name="T60800T">'Tarife NEU'!$B$125</definedName>
    <definedName name="T60900T">'Tarife NEU'!$B$126</definedName>
    <definedName name="T61000T">'Tarife NEU'!$B$127</definedName>
    <definedName name="T61100T">'Tarife NEU'!$B$128</definedName>
    <definedName name="T61200T">'Tarife NEU'!$B$129</definedName>
    <definedName name="T61300T">'Tarife NEU'!$B$130</definedName>
    <definedName name="T61400T">'Tarife NEU'!$B$131</definedName>
    <definedName name="T61500T">'Tarife NEU'!$B$132</definedName>
    <definedName name="T61600T">'Tarife NEU'!$B$133</definedName>
    <definedName name="T61700T">'Tarife NEU'!$B$134</definedName>
    <definedName name="T61800T">'Tarife NEU'!$B$135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25" i="5" l="1"/>
  <c r="O24" i="5"/>
  <c r="E7" i="2"/>
  <c r="E8" i="2"/>
  <c r="F20" i="5"/>
  <c r="F19" i="5"/>
  <c r="F18" i="5"/>
  <c r="F17" i="5"/>
  <c r="F16" i="5"/>
  <c r="F14" i="5"/>
  <c r="F12" i="5"/>
  <c r="F10" i="5"/>
  <c r="F8" i="5"/>
  <c r="F6" i="5"/>
  <c r="X24" i="5"/>
  <c r="X25" i="5" s="1"/>
  <c r="S24" i="5"/>
  <c r="S25" i="5" s="1"/>
  <c r="M16" i="5"/>
  <c r="M14" i="5"/>
  <c r="M12" i="5"/>
  <c r="M10" i="5"/>
  <c r="M8" i="5"/>
  <c r="M6" i="5"/>
  <c r="F15" i="5"/>
  <c r="M15" i="5" s="1"/>
  <c r="F13" i="5"/>
  <c r="M13" i="5" s="1"/>
  <c r="F11" i="5"/>
  <c r="M11" i="5" s="1"/>
  <c r="F9" i="5"/>
  <c r="M9" i="5" s="1"/>
  <c r="F7" i="5"/>
  <c r="M7" i="5" s="1"/>
  <c r="F5" i="5"/>
  <c r="M5" i="5" s="1"/>
  <c r="C112" i="3"/>
  <c r="C111" i="3"/>
  <c r="C106" i="3"/>
  <c r="C105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41" i="3"/>
  <c r="C38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E138" i="2"/>
  <c r="D138" i="2"/>
  <c r="E137" i="2"/>
  <c r="D137" i="2"/>
  <c r="E136" i="2"/>
  <c r="D136" i="2"/>
  <c r="E135" i="2"/>
  <c r="D135" i="2"/>
  <c r="E134" i="2"/>
  <c r="D134" i="2"/>
  <c r="E133" i="2"/>
  <c r="D133" i="2"/>
  <c r="E132" i="2"/>
  <c r="D132" i="2"/>
  <c r="E131" i="2"/>
  <c r="D131" i="2"/>
  <c r="E130" i="2"/>
  <c r="D130" i="2"/>
  <c r="E129" i="2"/>
  <c r="D129" i="2"/>
  <c r="E128" i="2"/>
  <c r="D128" i="2"/>
  <c r="E127" i="2"/>
  <c r="D127" i="2"/>
  <c r="E126" i="2"/>
  <c r="D126" i="2"/>
  <c r="E125" i="2"/>
  <c r="D125" i="2"/>
  <c r="E124" i="2"/>
  <c r="D124" i="2"/>
  <c r="E123" i="2"/>
  <c r="D123" i="2"/>
  <c r="E122" i="2"/>
  <c r="D122" i="2"/>
  <c r="E121" i="2"/>
  <c r="D121" i="2"/>
  <c r="E120" i="2"/>
  <c r="D120" i="2"/>
  <c r="E119" i="2"/>
  <c r="D119" i="2"/>
  <c r="E118" i="2"/>
  <c r="D118" i="2"/>
  <c r="E117" i="2"/>
  <c r="D117" i="2"/>
  <c r="E116" i="2"/>
  <c r="D116" i="2"/>
  <c r="E115" i="2"/>
  <c r="D115" i="2"/>
  <c r="E114" i="2"/>
  <c r="D114" i="2"/>
  <c r="E113" i="2"/>
  <c r="D113" i="2"/>
  <c r="E112" i="2"/>
  <c r="D112" i="2"/>
  <c r="E111" i="2"/>
  <c r="D111" i="2"/>
  <c r="E110" i="2"/>
  <c r="D110" i="2"/>
  <c r="E109" i="2"/>
  <c r="D109" i="2"/>
  <c r="E108" i="2"/>
  <c r="D108" i="2"/>
  <c r="E107" i="2"/>
  <c r="D107" i="2"/>
  <c r="E106" i="2"/>
  <c r="D106" i="2"/>
  <c r="E105" i="2"/>
  <c r="D105" i="2"/>
  <c r="E104" i="2"/>
  <c r="D104" i="2"/>
  <c r="E103" i="2"/>
  <c r="D103" i="2"/>
  <c r="E102" i="2"/>
  <c r="D102" i="2"/>
  <c r="E101" i="2"/>
  <c r="D101" i="2"/>
  <c r="E100" i="2"/>
  <c r="D100" i="2"/>
  <c r="E99" i="2"/>
  <c r="D99" i="2"/>
  <c r="E98" i="2"/>
  <c r="D98" i="2"/>
  <c r="E97" i="2"/>
  <c r="D97" i="2"/>
  <c r="E96" i="2"/>
  <c r="D96" i="2"/>
  <c r="E95" i="2"/>
  <c r="D95" i="2"/>
  <c r="E94" i="2"/>
  <c r="D94" i="2"/>
  <c r="E93" i="2"/>
  <c r="D93" i="2"/>
  <c r="E92" i="2"/>
  <c r="D92" i="2"/>
  <c r="E91" i="2"/>
  <c r="D91" i="2"/>
  <c r="E90" i="2"/>
  <c r="D90" i="2"/>
  <c r="E89" i="2"/>
  <c r="D89" i="2"/>
  <c r="E88" i="2"/>
  <c r="D88" i="2"/>
  <c r="E87" i="2"/>
  <c r="D87" i="2"/>
  <c r="E86" i="2"/>
  <c r="D86" i="2"/>
  <c r="E85" i="2"/>
  <c r="D85" i="2"/>
  <c r="E84" i="2"/>
  <c r="D84" i="2"/>
  <c r="E83" i="2"/>
  <c r="D83" i="2"/>
  <c r="E82" i="2"/>
  <c r="D82" i="2"/>
  <c r="E81" i="2"/>
  <c r="D81" i="2"/>
  <c r="E80" i="2"/>
  <c r="D80" i="2"/>
  <c r="E79" i="2"/>
  <c r="D79" i="2"/>
  <c r="E78" i="2"/>
  <c r="D78" i="2"/>
  <c r="E77" i="2"/>
  <c r="D77" i="2"/>
  <c r="E76" i="2"/>
  <c r="D76" i="2"/>
  <c r="E75" i="2"/>
  <c r="D75" i="2"/>
  <c r="E74" i="2"/>
  <c r="D74" i="2"/>
  <c r="E73" i="2"/>
  <c r="D73" i="2"/>
  <c r="E72" i="2"/>
  <c r="D72" i="2"/>
  <c r="E71" i="2"/>
  <c r="D71" i="2"/>
  <c r="E70" i="2"/>
  <c r="D70" i="2"/>
  <c r="E69" i="2"/>
  <c r="D69" i="2"/>
  <c r="E68" i="2"/>
  <c r="D68" i="2"/>
  <c r="E67" i="2"/>
  <c r="D67" i="2"/>
  <c r="E66" i="2"/>
  <c r="D66" i="2"/>
  <c r="E65" i="2"/>
  <c r="D65" i="2"/>
  <c r="E64" i="2"/>
  <c r="D64" i="2"/>
  <c r="E63" i="2"/>
  <c r="D63" i="2"/>
  <c r="E62" i="2"/>
  <c r="D62" i="2"/>
  <c r="E61" i="2"/>
  <c r="D61" i="2"/>
  <c r="E60" i="2"/>
  <c r="D60" i="2"/>
  <c r="E59" i="2"/>
  <c r="D59" i="2"/>
  <c r="E58" i="2"/>
  <c r="D58" i="2"/>
  <c r="E57" i="2"/>
  <c r="D57" i="2"/>
  <c r="E56" i="2"/>
  <c r="D56" i="2"/>
  <c r="E55" i="2"/>
  <c r="D55" i="2"/>
  <c r="E54" i="2"/>
  <c r="D54" i="2"/>
  <c r="E53" i="2"/>
  <c r="D53" i="2"/>
  <c r="E52" i="2"/>
  <c r="D52" i="2"/>
  <c r="E51" i="2"/>
  <c r="D51" i="2"/>
  <c r="E50" i="2"/>
  <c r="D50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D40" i="2"/>
  <c r="E39" i="2"/>
  <c r="D39" i="2"/>
  <c r="E38" i="2"/>
  <c r="D38" i="2"/>
  <c r="E37" i="2"/>
  <c r="D37" i="2"/>
  <c r="E36" i="2"/>
  <c r="D36" i="2"/>
  <c r="E35" i="2"/>
  <c r="D35" i="2"/>
  <c r="E34" i="2"/>
  <c r="D34" i="2"/>
  <c r="E33" i="2"/>
  <c r="D33" i="2"/>
  <c r="E32" i="2"/>
  <c r="D32" i="2"/>
  <c r="E31" i="2"/>
  <c r="D31" i="2"/>
  <c r="E30" i="2"/>
  <c r="D30" i="2"/>
  <c r="E29" i="2"/>
  <c r="D29" i="2"/>
  <c r="E28" i="2"/>
  <c r="D28" i="2"/>
  <c r="E27" i="2"/>
  <c r="D27" i="2"/>
  <c r="E26" i="2"/>
  <c r="D26" i="2"/>
  <c r="E25" i="2"/>
  <c r="D25" i="2"/>
  <c r="E24" i="2"/>
  <c r="D24" i="2"/>
  <c r="E23" i="2"/>
  <c r="D23" i="2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E13" i="2"/>
  <c r="D13" i="2"/>
  <c r="E12" i="2"/>
  <c r="D12" i="2"/>
  <c r="E11" i="2"/>
  <c r="D11" i="2"/>
  <c r="E10" i="2"/>
  <c r="D10" i="2"/>
  <c r="E9" i="2"/>
  <c r="D9" i="2"/>
  <c r="D8" i="2"/>
  <c r="D7" i="2"/>
  <c r="E6" i="2"/>
  <c r="D6" i="2"/>
  <c r="E5" i="2"/>
  <c r="D5" i="2"/>
  <c r="L15" i="5" a="1"/>
  <c r="H10" i="5" a="1"/>
  <c r="L8" i="5" a="1"/>
  <c r="H8" i="5" a="1"/>
  <c r="L20" i="5" a="1"/>
  <c r="L17" i="5" a="1"/>
  <c r="K9" i="5" a="1"/>
  <c r="L5" i="5" a="1"/>
  <c r="G12" i="5" a="1"/>
  <c r="K19" i="5" a="1"/>
  <c r="K14" i="5" a="1"/>
  <c r="K11" i="5" a="1"/>
  <c r="H19" i="5" a="1"/>
  <c r="L16" i="5" a="1"/>
  <c r="H12" i="5" a="1"/>
  <c r="B13" i="5" a="1"/>
  <c r="B15" i="5" a="1"/>
  <c r="B5" i="5" a="1"/>
  <c r="B12" i="5" a="1"/>
  <c r="G5" i="5" a="1"/>
  <c r="H18" i="5" a="1"/>
  <c r="K5" i="5" a="1"/>
  <c r="H6" i="5" a="1"/>
  <c r="H14" i="5" a="1"/>
  <c r="B18" i="5" a="1"/>
  <c r="B7" i="5" a="1"/>
  <c r="H15" i="5" a="1"/>
  <c r="G8" i="5" a="1"/>
  <c r="B8" i="5" a="1"/>
  <c r="G17" i="5" a="1"/>
  <c r="G9" i="5" a="1"/>
  <c r="L9" i="5" a="1"/>
  <c r="B11" i="5" a="1"/>
  <c r="H9" i="5" a="1"/>
  <c r="L18" i="5" a="1"/>
  <c r="B17" i="5" a="1"/>
  <c r="B19" i="5" a="1"/>
  <c r="K16" i="5" a="1"/>
  <c r="K20" i="5" a="1"/>
  <c r="L14" i="5" a="1"/>
  <c r="G14" i="5" a="1"/>
  <c r="B6" i="5" a="1"/>
  <c r="B14" i="5" a="1"/>
  <c r="G7" i="5" a="1"/>
  <c r="L12" i="5" a="1"/>
  <c r="G13" i="5" a="1"/>
  <c r="K10" i="5" a="1"/>
  <c r="H5" i="5" a="1"/>
  <c r="K6" i="5" a="1"/>
  <c r="K12" i="5" a="1"/>
  <c r="G18" i="5" a="1"/>
  <c r="L7" i="5" a="1"/>
  <c r="H16" i="5" a="1"/>
  <c r="H13" i="5" a="1"/>
  <c r="L10" i="5" a="1"/>
  <c r="G11" i="5" a="1"/>
  <c r="L6" i="5" a="1"/>
  <c r="K8" i="5" a="1"/>
  <c r="L19" i="5" a="1"/>
  <c r="G20" i="5" a="1"/>
  <c r="B9" i="5" a="1"/>
  <c r="B20" i="5" a="1"/>
  <c r="G10" i="5" a="1"/>
  <c r="K13" i="5" a="1"/>
  <c r="B16" i="5" a="1"/>
  <c r="H7" i="5" a="1"/>
  <c r="G19" i="5" a="1"/>
  <c r="K18" i="5" a="1"/>
  <c r="L13" i="5" a="1"/>
  <c r="G16" i="5" a="1"/>
  <c r="G6" i="5" a="1"/>
  <c r="K17" i="5" a="1"/>
  <c r="G15" i="5" a="1"/>
  <c r="H17" i="5" a="1"/>
  <c r="K7" i="5" a="1"/>
  <c r="H20" i="5" a="1"/>
  <c r="H11" i="5" a="1"/>
  <c r="B10" i="5" a="1"/>
  <c r="K15" i="5" a="1"/>
  <c r="L11" i="5" a="1"/>
  <c r="H24" i="5" l="1"/>
  <c r="H25" i="5" s="1"/>
  <c r="L20" i="5"/>
  <c r="N20" i="5" s="1"/>
  <c r="L19" i="5"/>
  <c r="L18" i="5"/>
  <c r="N18" i="5" s="1"/>
  <c r="L17" i="5"/>
  <c r="L16" i="5"/>
  <c r="L15" i="5"/>
  <c r="N15" i="5" s="1"/>
  <c r="L14" i="5"/>
  <c r="N14" i="5" s="1"/>
  <c r="R14" i="5" s="1"/>
  <c r="L13" i="5"/>
  <c r="N13" i="5" s="1"/>
  <c r="L12" i="5"/>
  <c r="L11" i="5"/>
  <c r="L10" i="5"/>
  <c r="L9" i="5"/>
  <c r="N9" i="5" s="1"/>
  <c r="L8" i="5"/>
  <c r="L7" i="5"/>
  <c r="L6" i="5"/>
  <c r="N6" i="5" s="1"/>
  <c r="R6" i="5" s="1"/>
  <c r="L5" i="5"/>
  <c r="R5" i="5" s="1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N7" i="5" l="1"/>
  <c r="R7" i="5"/>
  <c r="O6" i="5"/>
  <c r="W14" i="5"/>
  <c r="X14" i="5" s="1"/>
  <c r="W19" i="5"/>
  <c r="X19" i="5" s="1"/>
  <c r="N19" i="5"/>
  <c r="W17" i="5"/>
  <c r="X17" i="5" s="1"/>
  <c r="N17" i="5"/>
  <c r="N16" i="5"/>
  <c r="R16" i="5" s="1"/>
  <c r="S16" i="5" s="1"/>
  <c r="N12" i="5"/>
  <c r="W12" i="5" s="1"/>
  <c r="X12" i="5" s="1"/>
  <c r="R11" i="5"/>
  <c r="S11" i="5" s="1"/>
  <c r="N11" i="5"/>
  <c r="O11" i="5" s="1"/>
  <c r="N10" i="5"/>
  <c r="W10" i="5" s="1"/>
  <c r="X10" i="5" s="1"/>
  <c r="N8" i="5"/>
  <c r="W8" i="5" s="1"/>
  <c r="X8" i="5" s="1"/>
  <c r="W6" i="5"/>
  <c r="X6" i="5" s="1"/>
  <c r="W5" i="5"/>
  <c r="X5" i="5" s="1"/>
  <c r="N5" i="5"/>
  <c r="O5" i="5" s="1"/>
  <c r="O14" i="5"/>
  <c r="W11" i="5"/>
  <c r="S6" i="5"/>
  <c r="H21" i="5"/>
  <c r="G21" i="5"/>
  <c r="R17" i="5"/>
  <c r="R18" i="5"/>
  <c r="S18" i="5" s="1"/>
  <c r="W18" i="5"/>
  <c r="W20" i="5"/>
  <c r="R20" i="5"/>
  <c r="S14" i="5"/>
  <c r="R19" i="5"/>
  <c r="W7" i="5"/>
  <c r="O18" i="5"/>
  <c r="O20" i="5"/>
  <c r="W15" i="5"/>
  <c r="R15" i="5"/>
  <c r="O13" i="5"/>
  <c r="R13" i="5"/>
  <c r="W13" i="5"/>
  <c r="O9" i="5"/>
  <c r="W9" i="5"/>
  <c r="R9" i="5"/>
  <c r="H23" i="5" l="1"/>
  <c r="R10" i="5"/>
  <c r="S10" i="5" s="1"/>
  <c r="O10" i="5"/>
  <c r="O16" i="5"/>
  <c r="O12" i="5"/>
  <c r="R12" i="5"/>
  <c r="S12" i="5" s="1"/>
  <c r="W16" i="5"/>
  <c r="W21" i="5" s="1"/>
  <c r="R8" i="5"/>
  <c r="S8" i="5" s="1"/>
  <c r="O8" i="5"/>
  <c r="X11" i="5"/>
  <c r="X18" i="5"/>
  <c r="S5" i="5"/>
  <c r="S17" i="5"/>
  <c r="S20" i="5"/>
  <c r="X20" i="5"/>
  <c r="O17" i="5"/>
  <c r="O19" i="5"/>
  <c r="S19" i="5"/>
  <c r="O7" i="5"/>
  <c r="N21" i="5"/>
  <c r="O21" i="5" s="1"/>
  <c r="O23" i="5" s="1"/>
  <c r="X13" i="5"/>
  <c r="S13" i="5"/>
  <c r="S7" i="5"/>
  <c r="X7" i="5"/>
  <c r="S15" i="5"/>
  <c r="X15" i="5"/>
  <c r="S9" i="5"/>
  <c r="O15" i="5"/>
  <c r="X9" i="5"/>
  <c r="X16" i="5" l="1"/>
  <c r="R21" i="5"/>
  <c r="S21" i="5" s="1"/>
  <c r="S23" i="5" s="1"/>
  <c r="X21" i="5"/>
  <c r="X2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<sst xmlns="http://schemas.openxmlformats.org/spreadsheetml/2006/main" count="598" uniqueCount="518">
  <si>
    <t>Tarife ALT</t>
  </si>
  <si>
    <t>A</t>
  </si>
  <si>
    <t>B</t>
  </si>
  <si>
    <t>C</t>
  </si>
  <si>
    <t>Pos Nr.</t>
  </si>
  <si>
    <t>Leistung</t>
  </si>
  <si>
    <t>bis 31.3.24</t>
  </si>
  <si>
    <t>ab 1.4.24 (+5%)</t>
  </si>
  <si>
    <t>ab 1.5.2025 (+9,5%)</t>
  </si>
  <si>
    <t>0100</t>
  </si>
  <si>
    <t>Beratung der Schwangeren</t>
  </si>
  <si>
    <t>0101</t>
  </si>
  <si>
    <t>0102</t>
  </si>
  <si>
    <t>0200</t>
  </si>
  <si>
    <t>Individuelle Basisdatenerhebung und Leistungsauskunft</t>
  </si>
  <si>
    <t>0230</t>
  </si>
  <si>
    <t>Individuelles Vorgespräch</t>
  </si>
  <si>
    <t>0240</t>
  </si>
  <si>
    <t>Aufklärungsgespräch zum Geburtsort</t>
  </si>
  <si>
    <t>0270</t>
  </si>
  <si>
    <t>individuelle Basisdatenerhebung als Videobetreuung</t>
  </si>
  <si>
    <t>0280</t>
  </si>
  <si>
    <t>Individuelles Vorgespräch als Videobetreuung</t>
  </si>
  <si>
    <t>0290</t>
  </si>
  <si>
    <t>Aufklärungsgespräch zum Geburtsort per Video</t>
  </si>
  <si>
    <t>0300</t>
  </si>
  <si>
    <t>Vorsorgeuntersuchung der Schwangeren</t>
  </si>
  <si>
    <t>0400</t>
  </si>
  <si>
    <t>GDM Screening</t>
  </si>
  <si>
    <t>0500</t>
  </si>
  <si>
    <t>Hilfe bei Beschwerden, pro 30 Min.</t>
  </si>
  <si>
    <t>0501</t>
  </si>
  <si>
    <t>0502</t>
  </si>
  <si>
    <t>0510</t>
  </si>
  <si>
    <t>Hilfe bei Beschwerden, pro 30 Min., Zuschlag</t>
  </si>
  <si>
    <t>0511</t>
  </si>
  <si>
    <t>0512</t>
  </si>
  <si>
    <t>0570</t>
  </si>
  <si>
    <t>Hilfe bei Beschwerden, Videobetreuung</t>
  </si>
  <si>
    <t>0580</t>
  </si>
  <si>
    <t>Hilfe bei Beschwerden, Videobetreuung, Zuschlag</t>
  </si>
  <si>
    <t>0600</t>
  </si>
  <si>
    <t>CTG</t>
  </si>
  <si>
    <t>0601</t>
  </si>
  <si>
    <t>0602</t>
  </si>
  <si>
    <t>0700</t>
  </si>
  <si>
    <t>Geburtsvorbereitung in der Gruppe</t>
  </si>
  <si>
    <t>0770</t>
  </si>
  <si>
    <t>Geburtsvorbereitung in der Gruppe, Video</t>
  </si>
  <si>
    <t>0800</t>
  </si>
  <si>
    <t>Geburtsvorbereitung bei Einzelunterweisung, per 15 Min., mit äA</t>
  </si>
  <si>
    <t>0830</t>
  </si>
  <si>
    <t>Geburtsvorbereitung bei Einzelunterweisung, per 15 Min., ohne äA</t>
  </si>
  <si>
    <t>0901</t>
  </si>
  <si>
    <t>Hilfe bei Geburt eines Kindes als Dienst Beleghebamme</t>
  </si>
  <si>
    <t>0902</t>
  </si>
  <si>
    <t>Hilfe bei Geburt eines Kindes als Begleit Beleghebamme</t>
  </si>
  <si>
    <t>0911</t>
  </si>
  <si>
    <t>Hilfe bei Geburt eines Kindes als Dienst Beleghebamme + Zuschlag</t>
  </si>
  <si>
    <t>0912</t>
  </si>
  <si>
    <t>Hilfe bei Geburt eines Kindes als Begleit Beleghebamme + Zuschlag</t>
  </si>
  <si>
    <t>1000</t>
  </si>
  <si>
    <t>außerklinische Geburt unter ärztlicher Leitung</t>
  </si>
  <si>
    <t>1010</t>
  </si>
  <si>
    <t>außerklinische Geburt unter ärztlicher Leitung + Zuschlag</t>
  </si>
  <si>
    <t>1100</t>
  </si>
  <si>
    <t>außerklinische Geburt in Hebammen geleiteter Einrichtung</t>
  </si>
  <si>
    <t>1110</t>
  </si>
  <si>
    <t>außerklinische Geburt in Hebammen geleiteter Einrichtung + Zuschlag</t>
  </si>
  <si>
    <t>1200</t>
  </si>
  <si>
    <t>Hilfe bei Hausgeburt</t>
  </si>
  <si>
    <t>1210</t>
  </si>
  <si>
    <t>Hilfe bei Hausgeburt + Zuschlag</t>
  </si>
  <si>
    <t>1300</t>
  </si>
  <si>
    <t>Hilfe bei einer Fehlgeburt</t>
  </si>
  <si>
    <t>1301</t>
  </si>
  <si>
    <t>1302</t>
  </si>
  <si>
    <t>1310</t>
  </si>
  <si>
    <t>Hilfe bei einer Fehlgeburt + Zuschlag</t>
  </si>
  <si>
    <t>1311</t>
  </si>
  <si>
    <t>1312</t>
  </si>
  <si>
    <t>1400</t>
  </si>
  <si>
    <t>Versorung einer Naht</t>
  </si>
  <si>
    <t>1401</t>
  </si>
  <si>
    <t>1402</t>
  </si>
  <si>
    <t>1500</t>
  </si>
  <si>
    <t>Zulage für Zwillinge, ab dem 2. Kind, je Kind</t>
  </si>
  <si>
    <t>1501</t>
  </si>
  <si>
    <t>1502</t>
  </si>
  <si>
    <t>1600</t>
  </si>
  <si>
    <t>Hilfe bei einer nicht vollendeten Geburt</t>
  </si>
  <si>
    <t>1601</t>
  </si>
  <si>
    <t>1602</t>
  </si>
  <si>
    <t>1610</t>
  </si>
  <si>
    <t>Hilfe bei einer nicht vollendeten Geburt + Zuschlag</t>
  </si>
  <si>
    <t>1611</t>
  </si>
  <si>
    <t>1612</t>
  </si>
  <si>
    <t>1700</t>
  </si>
  <si>
    <t>Hilfe bei außerklin. Geburt, 2. Hebamme</t>
  </si>
  <si>
    <t>1701</t>
  </si>
  <si>
    <t>1702</t>
  </si>
  <si>
    <t>1710</t>
  </si>
  <si>
    <t>Hilfe bei außerklin. Geburt, 2. Hebamme + Zuschlag</t>
  </si>
  <si>
    <t>1711</t>
  </si>
  <si>
    <t>1712</t>
  </si>
  <si>
    <t>1800</t>
  </si>
  <si>
    <t>Aufsuchende Wochenbettbetreuung</t>
  </si>
  <si>
    <t>1810</t>
  </si>
  <si>
    <t>Aufsuchende Wochenbettbetreuung + Zuschlag</t>
  </si>
  <si>
    <t>1830</t>
  </si>
  <si>
    <t>Aufsuchende Wochenbettbetreuung Mutter abw.</t>
  </si>
  <si>
    <t>1850</t>
  </si>
  <si>
    <t>Aufsuchende Wochenbettbetreuung Mutter abw. + Zuschlag</t>
  </si>
  <si>
    <t>1900</t>
  </si>
  <si>
    <t>Zulage für die erste aufs. Wochenbettbetreuung</t>
  </si>
  <si>
    <t>2001</t>
  </si>
  <si>
    <t>Wochenbettbetreuung in einem KH</t>
  </si>
  <si>
    <t>2002</t>
  </si>
  <si>
    <t>2011</t>
  </si>
  <si>
    <t>Wochenbettbetreuung in einem KH + Zuschlag</t>
  </si>
  <si>
    <t>2012</t>
  </si>
  <si>
    <t>2100</t>
  </si>
  <si>
    <t>nicht aufsuchende Wochenbettbeteuung</t>
  </si>
  <si>
    <t>2110</t>
  </si>
  <si>
    <t>nicht aufsuchende Wochenbettbeteuung + Zuschlag</t>
  </si>
  <si>
    <t>2200</t>
  </si>
  <si>
    <t>Zulage für eine aufs. Wochenbettbetr. bei Mehrlingen</t>
  </si>
  <si>
    <t>2201</t>
  </si>
  <si>
    <t>2202</t>
  </si>
  <si>
    <t>2300</t>
  </si>
  <si>
    <t>Beratung der Wöchnerin mittels Komm. Medium</t>
  </si>
  <si>
    <t>2301</t>
  </si>
  <si>
    <t>2302</t>
  </si>
  <si>
    <t>2370</t>
  </si>
  <si>
    <t>Beratung der Wöchnerin per Video</t>
  </si>
  <si>
    <t>2380</t>
  </si>
  <si>
    <t>Beratung der Wöchnerin per Video+ Zuschlag</t>
  </si>
  <si>
    <t>2400</t>
  </si>
  <si>
    <t>Erstuntersuchung U1</t>
  </si>
  <si>
    <t>2401</t>
  </si>
  <si>
    <t>2402</t>
  </si>
  <si>
    <t>2500</t>
  </si>
  <si>
    <t>Entnahme von Körpermaterial</t>
  </si>
  <si>
    <t>2501</t>
  </si>
  <si>
    <t>2502</t>
  </si>
  <si>
    <t>2600</t>
  </si>
  <si>
    <t>Postpartale Überwachung, je 30 Minuten</t>
  </si>
  <si>
    <t>2601</t>
  </si>
  <si>
    <t>2602</t>
  </si>
  <si>
    <t>2610</t>
  </si>
  <si>
    <t>Postpartale Überwachung, je 30 Minuten + Zuschlag</t>
  </si>
  <si>
    <t>2611</t>
  </si>
  <si>
    <t>2612</t>
  </si>
  <si>
    <t>2630</t>
  </si>
  <si>
    <t>Postpartale Überwachung ohne ärztl. Anordnung</t>
  </si>
  <si>
    <t>2650</t>
  </si>
  <si>
    <t>Postpartale Überwachung ohne ärztl. Anordnung + Zuschlag</t>
  </si>
  <si>
    <t>2670</t>
  </si>
  <si>
    <t>Pulsoxymetrie</t>
  </si>
  <si>
    <t>2671</t>
  </si>
  <si>
    <t>2672</t>
  </si>
  <si>
    <t>2700</t>
  </si>
  <si>
    <t>Rückbildung in der Gruppe</t>
  </si>
  <si>
    <t>2770</t>
  </si>
  <si>
    <t>Rückbildung in der Gruppe + Video</t>
  </si>
  <si>
    <t>2730</t>
  </si>
  <si>
    <t>Einzelrückbildungsgynmanstik</t>
  </si>
  <si>
    <t>2800</t>
  </si>
  <si>
    <t>Hilfe bei Stillschwierigkeiten</t>
  </si>
  <si>
    <t>2810</t>
  </si>
  <si>
    <t>Hilfe bei Stillschwierigkeiten, Zuschlag</t>
  </si>
  <si>
    <t>2820</t>
  </si>
  <si>
    <t>Hilfe bei Stillschwierigkeiten , Zwillinge</t>
  </si>
  <si>
    <t>2870</t>
  </si>
  <si>
    <t>Hilfe bei Stillschwierigkeiten + Video</t>
  </si>
  <si>
    <t>2880</t>
  </si>
  <si>
    <t>Hilfe bei Stillschwierigkeiten + Video + Zuschlag</t>
  </si>
  <si>
    <t>2900</t>
  </si>
  <si>
    <t>Beratung bei Stillschwierigkeiten per Komm. Medium</t>
  </si>
  <si>
    <t>3000</t>
  </si>
  <si>
    <t>Wegegeld</t>
  </si>
  <si>
    <t>3002</t>
  </si>
  <si>
    <t>3010</t>
  </si>
  <si>
    <t>anteiliges Wegegeld</t>
  </si>
  <si>
    <t>3012</t>
  </si>
  <si>
    <t>3100</t>
  </si>
  <si>
    <t>3102</t>
  </si>
  <si>
    <t>3110</t>
  </si>
  <si>
    <t>3112</t>
  </si>
  <si>
    <t>3200</t>
  </si>
  <si>
    <t xml:space="preserve">Einzelkilometer </t>
  </si>
  <si>
    <t>3202</t>
  </si>
  <si>
    <t>3210</t>
  </si>
  <si>
    <t>3212</t>
  </si>
  <si>
    <t>3300</t>
  </si>
  <si>
    <t>3302</t>
  </si>
  <si>
    <t>3310</t>
  </si>
  <si>
    <t>3312</t>
  </si>
  <si>
    <t>3350</t>
  </si>
  <si>
    <t>Benutzung öffentlicher Verkehrsmittel</t>
  </si>
  <si>
    <t>3352</t>
  </si>
  <si>
    <t>3400</t>
  </si>
  <si>
    <t>Materialpauschale Vorsorgeuntersuchung</t>
  </si>
  <si>
    <t>3500</t>
  </si>
  <si>
    <t>Materialpauschale Schwangerschaftsbeschwerden</t>
  </si>
  <si>
    <t>3600</t>
  </si>
  <si>
    <t>Materialpauschale Geburtshilfe</t>
  </si>
  <si>
    <t>3700</t>
  </si>
  <si>
    <t>Materialpauschale bei Versorgung einer Naht</t>
  </si>
  <si>
    <t>3800</t>
  </si>
  <si>
    <t>Materialpauschale Wochenbett groß</t>
  </si>
  <si>
    <t>3810</t>
  </si>
  <si>
    <t>Materialpauschale Neugeborenen-Screening</t>
  </si>
  <si>
    <t>3820</t>
  </si>
  <si>
    <t>Materialpauschale Pulsoxymetrie</t>
  </si>
  <si>
    <t>3900</t>
  </si>
  <si>
    <t>Materialpauschale Wochenbett klein</t>
  </si>
  <si>
    <t>3910</t>
  </si>
  <si>
    <t>Materialpauschale Fäden ziehen</t>
  </si>
  <si>
    <t>3920</t>
  </si>
  <si>
    <t>Materialpauschale Fäden ziehen, Sectionaht</t>
  </si>
  <si>
    <t>4000</t>
  </si>
  <si>
    <t>Perinatalerhebung</t>
  </si>
  <si>
    <t>Tarife NEU</t>
  </si>
  <si>
    <t>Preis pro Einheit (Verhandl. 6,19  / 7,35  )</t>
  </si>
  <si>
    <t>Preis pro Einheit Zuschlag (7,24   /    9,01 )</t>
  </si>
  <si>
    <t>Preis pro Einheit Belegsystem (4,95   / 7,35)</t>
  </si>
  <si>
    <t>Preis pro Einheit Belegsystem Zuschlag (5,79   /  7,35)</t>
  </si>
  <si>
    <t>10101</t>
  </si>
  <si>
    <t>Hilfeleistung in Schwangerschaft aufsuchend</t>
  </si>
  <si>
    <t>10102</t>
  </si>
  <si>
    <t>Hilfeleistung in der Schwangerschaft nicht aufsuchend</t>
  </si>
  <si>
    <t>10103</t>
  </si>
  <si>
    <t>Hilfeleistung in der Schwangerschaft VIDEO</t>
  </si>
  <si>
    <t>10104</t>
  </si>
  <si>
    <t>Hilfeleistung in der Schwangerschaft Kurzberatung</t>
  </si>
  <si>
    <t>10111</t>
  </si>
  <si>
    <t>Hilfeleistung in Schwangerschaft aufsuchend Zuschlag</t>
  </si>
  <si>
    <t>10112</t>
  </si>
  <si>
    <t>Hilfeleistung in der Schwangerschaft nicht aufsuchend Zuschlag</t>
  </si>
  <si>
    <t>10113</t>
  </si>
  <si>
    <t>Hilfeleistung in der Schwangerschaft VIDEO Zuschlag</t>
  </si>
  <si>
    <t>10114</t>
  </si>
  <si>
    <t>Hilfeleistung in der Schwangerschaft Kurzberatung Zuschlag</t>
  </si>
  <si>
    <t>10201</t>
  </si>
  <si>
    <t>Vorsorgeuntersuchung der Schwangeren aufsuchend</t>
  </si>
  <si>
    <t>10202</t>
  </si>
  <si>
    <t>Vorsorgeuntersuchung der Schwangeren nicht aufsuchend</t>
  </si>
  <si>
    <t>10301</t>
  </si>
  <si>
    <t>Aufklärungsgespräch zum Geburtsort aufsuchend</t>
  </si>
  <si>
    <t>10302</t>
  </si>
  <si>
    <t>Aufklärungsgespräch zum Geburtsort nicht aufsuchend</t>
  </si>
  <si>
    <t>10401</t>
  </si>
  <si>
    <t>individuelle Stillvorbereitung - aufsuchend</t>
  </si>
  <si>
    <t>10402</t>
  </si>
  <si>
    <t>individuelle Stillvorbereitung - nicht aufsuchend</t>
  </si>
  <si>
    <t>10501</t>
  </si>
  <si>
    <t>Hilfel. bei einer frühen außerkl. Fehlgeb. aufs.</t>
  </si>
  <si>
    <t>10502</t>
  </si>
  <si>
    <t>Hilfel. bei einer frühen außerkl. Fehlgeb. nicht aufs.</t>
  </si>
  <si>
    <t>10511</t>
  </si>
  <si>
    <t>Hilfel. bei einer frühen außerkl. Fehlgeb. aufs. Zuschlag</t>
  </si>
  <si>
    <t>10512</t>
  </si>
  <si>
    <t>Hilfel. bei einer frühen außerkl. Fehlgeb. nicht aufs. Zuschlag</t>
  </si>
  <si>
    <t>10601</t>
  </si>
  <si>
    <t>Hilfel. bei einer späten außerkl. Fehlgeb. im häusl. Umfeld</t>
  </si>
  <si>
    <t>10602</t>
  </si>
  <si>
    <t>Hilfel. bei einer späten außerkl. Fehlgeb. In Heb. gel. Einr.</t>
  </si>
  <si>
    <t>10611</t>
  </si>
  <si>
    <t>Hilfel. bei einer späten außerkl. Fehlgeb. im häusl. Umfeld Zuschlag</t>
  </si>
  <si>
    <t>10612</t>
  </si>
  <si>
    <t>Hilfel. bei einer späten außerkl. Fehlgeb. In Heb. gel. Einr. Zuschlag</t>
  </si>
  <si>
    <t>10705</t>
  </si>
  <si>
    <t>Hilfeleistung bei einem stationären Aufenthalt  im KH als Belegh.</t>
  </si>
  <si>
    <t>10715</t>
  </si>
  <si>
    <t>Hilfeleistung bei einem stationären Aufenthalt im KH als Belegh. Zuschlag</t>
  </si>
  <si>
    <t>10805</t>
  </si>
  <si>
    <t>Überwachung bei einem stat. Aufenthalt im KH als Beleghebamme</t>
  </si>
  <si>
    <t>10815</t>
  </si>
  <si>
    <t>Überwachung bei einem stat. Aufenthalt im KH als Beleghebamme Zuschlag</t>
  </si>
  <si>
    <t>20101</t>
  </si>
  <si>
    <t>Hilfeleistung bei Wehen und einer Geburt im häusl. Umfeld</t>
  </si>
  <si>
    <t>20102</t>
  </si>
  <si>
    <t>Hilfeleistung bei Wehen und einer Geburt in Heb. gel. Einrichtung</t>
  </si>
  <si>
    <t>20105</t>
  </si>
  <si>
    <t>Hilfeleistung bei Wehen und einer Geburt im KH als Belegh,</t>
  </si>
  <si>
    <t>20111</t>
  </si>
  <si>
    <t>Hilfeleistung bei Wehen und einer Geburt im häusl. Umfeld Zuschlag</t>
  </si>
  <si>
    <t>20112</t>
  </si>
  <si>
    <t>Hilfeleistung bei Wehen und einer Geburt in Heb. gel. Einrichtung Zuschlag</t>
  </si>
  <si>
    <t>20115</t>
  </si>
  <si>
    <t>Hilfeleistung bei Wehen und einer Geburt im KH als Belegh. Zuschlag</t>
  </si>
  <si>
    <t>20201</t>
  </si>
  <si>
    <t>Grundpauschale für eine außerkl. und Begleit-Beleggeburt im häusl. Umfeld</t>
  </si>
  <si>
    <t>20202</t>
  </si>
  <si>
    <t>Grundpauschale für eine außerkl. und Begleit-Beleggeburt in Heb. gel. Einr</t>
  </si>
  <si>
    <t>20205</t>
  </si>
  <si>
    <t>Grundpauschale für eine außerkl. und Begleit-Beleggeburt im KH als Belegh.</t>
  </si>
  <si>
    <t>20211</t>
  </si>
  <si>
    <t>Grundpauschale für eine außerkl. und Begleit-Beleggeburt im häusl. Umfeld Zuschlag</t>
  </si>
  <si>
    <t>20212</t>
  </si>
  <si>
    <t>Grundpauschale für eine außerkl. und Begleit-Beleggeburt in Heb. gel. Einr Zuschlag</t>
  </si>
  <si>
    <t>20215</t>
  </si>
  <si>
    <t>Grundpauschale für eine außerkl. und Begleit-Beleggeburt im KH als Belegh. Zuschlag</t>
  </si>
  <si>
    <t>20305</t>
  </si>
  <si>
    <t>Pauschale für eine 1:1 Hilfel. bei stat. Geburt im KH als Belegh.</t>
  </si>
  <si>
    <t>20315</t>
  </si>
  <si>
    <t>Pauschale für eine 1:1 Hilfel. bei stat. Geburt im KH als Belegh. Zuschlag</t>
  </si>
  <si>
    <t>20505</t>
  </si>
  <si>
    <t>Überwachung bei Wehen und einer Geburt im KH als Belegh.</t>
  </si>
  <si>
    <t>20515</t>
  </si>
  <si>
    <t>Überwachung bei Wehen und einer Geburt im KH als Belegh. Zuschlag</t>
  </si>
  <si>
    <t>20601</t>
  </si>
  <si>
    <t>Zuschlag für Mehrlingsgeburt im häusl. Umfeld</t>
  </si>
  <si>
    <t>20602</t>
  </si>
  <si>
    <t>Zuschlag für Mehrlingsgeburt in Heb. gel.  Einrichtung</t>
  </si>
  <si>
    <t>20605</t>
  </si>
  <si>
    <t>Zuschlag für Mehrlingsgeburt im KH als Beleghebamme</t>
  </si>
  <si>
    <t>20701</t>
  </si>
  <si>
    <t>Hilfeleistung bei einer nicht vollendeten außerkl. Geburt im häusl. Umfeld</t>
  </si>
  <si>
    <t>20702</t>
  </si>
  <si>
    <t>Hilfeleistung bei einer nicht vollendeten außerkl. Geburt in Heb. gel. Einrichtung</t>
  </si>
  <si>
    <t>20711</t>
  </si>
  <si>
    <t>Hilfeleistung bei einer nicht vollendeten außerkl. Geburt im häusl. Umfeld Zuschlag</t>
  </si>
  <si>
    <t>20712</t>
  </si>
  <si>
    <t>Hilfeleistung bei einer nicht vollendeten außerkl. Geburt in Heb. gel. Einrichtung Zuschlag</t>
  </si>
  <si>
    <t>20801</t>
  </si>
  <si>
    <t>Hilfeleistung bei einer Geburt durch eine zweite Hebamme im häusl. Umfeld</t>
  </si>
  <si>
    <t>20802</t>
  </si>
  <si>
    <t>Hilfeleistung bei einer Geburt durch eine zweite Hebamme in Heb. gel. Einrichtung</t>
  </si>
  <si>
    <t>20805</t>
  </si>
  <si>
    <t>Hilfeleistung bei einer Geburt durch eine zweite Hebamme im KH als Beleghebamme</t>
  </si>
  <si>
    <t>20811</t>
  </si>
  <si>
    <t>Hilfeleistung bei einer Geburt durch eine zweite Hebamme im häusl. Umfeld Zuschlag</t>
  </si>
  <si>
    <t>20812</t>
  </si>
  <si>
    <t>Hilfeleistung bei einer Geburt durch eine zweite Hebamme in Heb. gel. Einrichtung Zuschlag</t>
  </si>
  <si>
    <t>20815</t>
  </si>
  <si>
    <t>Hilfeleistung bei einer Geburt durch eine zweite Hebamme im KH als Beleghebamme Zuschlag</t>
  </si>
  <si>
    <t>30101</t>
  </si>
  <si>
    <t>Hilfeleistung im frühen Wochenbett aufsuchend</t>
  </si>
  <si>
    <t>30102</t>
  </si>
  <si>
    <t>Hilfeleistung im frühen Wochenbett nicht aufsuchend</t>
  </si>
  <si>
    <t>30103</t>
  </si>
  <si>
    <t>Hilfeleistung im frühen Wochenbett Video</t>
  </si>
  <si>
    <t>30104</t>
  </si>
  <si>
    <t>Hilfeleistung im frühen Wochenbett Kurzberatung</t>
  </si>
  <si>
    <t>30111</t>
  </si>
  <si>
    <t>Hilfeleistung im frühen Wochenbett aufsuchend Zuschlag</t>
  </si>
  <si>
    <t>30112</t>
  </si>
  <si>
    <t>Hilfeleistung im frühen Wochenbett nicht aufsuchend Zuschlag</t>
  </si>
  <si>
    <t>30113</t>
  </si>
  <si>
    <t>Hilfeleistung im frühen Wochenbett Video Zuschlag</t>
  </si>
  <si>
    <t>30205</t>
  </si>
  <si>
    <t>Hilfeleistung im führen Wochenbett nach stat. Geburt im KH als Belegh.</t>
  </si>
  <si>
    <t>30215</t>
  </si>
  <si>
    <t>Hilfeleistung im führen Wochenbett nach stat. Geburt im KH als Belegh. Zuschlag</t>
  </si>
  <si>
    <t>30301</t>
  </si>
  <si>
    <t>Hilfeleistung im späten Wochenbett aufsuchend</t>
  </si>
  <si>
    <t>30302</t>
  </si>
  <si>
    <t>Hilfeleistung im späten Wochenbett nicht aufsuchend</t>
  </si>
  <si>
    <t>30303</t>
  </si>
  <si>
    <t>Hilfeleistung im späten Wochenbett Video</t>
  </si>
  <si>
    <t>30304</t>
  </si>
  <si>
    <t>Hilfeleistung im späten Wochenbett Kurzberatung</t>
  </si>
  <si>
    <t>30311</t>
  </si>
  <si>
    <t>Hilfeleistung im späten Wochenbett aufsuchend Zuschlag</t>
  </si>
  <si>
    <t>30312</t>
  </si>
  <si>
    <t>Hilfeleistung im späten Wochenbett nicht aufsuchend Zuschlag</t>
  </si>
  <si>
    <t>30313</t>
  </si>
  <si>
    <t>Hilfeleistung im späten Wochenbett Video Zuschlag</t>
  </si>
  <si>
    <t>30401</t>
  </si>
  <si>
    <t>Hilfeleistung beim Kind im frühen Wochenbett bei Abwesenheit der Mutter aufsuchend</t>
  </si>
  <si>
    <t>30402</t>
  </si>
  <si>
    <t>Hilfeleistung beim Kind im frühen Wochenbett bei Abwesenheit der Mutter nicht aufsuchend</t>
  </si>
  <si>
    <t>30403</t>
  </si>
  <si>
    <t>Hilfeleistung beim Kind im frühen Wochenbett bei Abwesenheit der Mutter  Video</t>
  </si>
  <si>
    <t>30404</t>
  </si>
  <si>
    <t>Hilfeleistung beim Kind im frühen Wochenbett bei Abwesenheit der Mutter  Kurzberatung</t>
  </si>
  <si>
    <t>30411</t>
  </si>
  <si>
    <t>Hilfeleistung beim Kind im frühen Wochenbett bei Abwesenheit der Mutter aufsuchend Zuschlag</t>
  </si>
  <si>
    <t>30412</t>
  </si>
  <si>
    <t>Hilfeleistung beim Kind im frühen Wochenbett bei Abwesenheit der Mutter nicht aufsuchend Zuschlag</t>
  </si>
  <si>
    <t>30413</t>
  </si>
  <si>
    <t>Hilfeleistung beim Kind im frühen Wochenbett bei Abwesenheit der Mutter  Video Zuschlag</t>
  </si>
  <si>
    <t>30501</t>
  </si>
  <si>
    <t>Hilfeleistung beim Kind im späten Wochenbett bei Abwesenheit der Mutter aufsuchend</t>
  </si>
  <si>
    <t>30502</t>
  </si>
  <si>
    <t>Hilfeleistung beim Kind im späten Wochenbett bei Abwesenheit der Mutter nicht aufsuchend</t>
  </si>
  <si>
    <t>30503</t>
  </si>
  <si>
    <t>Hilfeleistung beim Kind im späten Wochenbett bei Abwesenheit der Mutter  Video</t>
  </si>
  <si>
    <t>30504</t>
  </si>
  <si>
    <t>Hilfeleistung beim Kind im späten Wochenbett bei Abwesenheit der Mutter  Kurzberatung</t>
  </si>
  <si>
    <t>30511</t>
  </si>
  <si>
    <t>Hilfeleistung beim Kind im späten Wochenbett bei Abwesenheit der Mutter aufsuchend Zuschlag</t>
  </si>
  <si>
    <t>30512</t>
  </si>
  <si>
    <t>Hilfeleistung beim Kind im späten Wochenbett bei Abwesenheit der Mutter nicht aufsuchend Zuschlag</t>
  </si>
  <si>
    <t>30513</t>
  </si>
  <si>
    <t>Hilfeleistung beim Kind im späten Wochenbett bei Abwesenheit der Mutter  Video Zuschlag</t>
  </si>
  <si>
    <t>30601</t>
  </si>
  <si>
    <t>Hilfeleistung bei Still- und Ernährungsschwierigkeiten des Kindes aufsuchend</t>
  </si>
  <si>
    <t>30602</t>
  </si>
  <si>
    <t>Hilfeleistung bei Still- und Ernährungsschwierigkeiten des Kindes nicht aufsuchend</t>
  </si>
  <si>
    <t>30603</t>
  </si>
  <si>
    <t>Hilfeleistung bei Still- und Ernährungsschwierigkeiten des Kindes Video</t>
  </si>
  <si>
    <t>30604</t>
  </si>
  <si>
    <t>Hilfeleistung bei Still- und Ernährungsschwierigkeiten des Kindes Kurzberatung</t>
  </si>
  <si>
    <t>30611</t>
  </si>
  <si>
    <t>Hilfeleistung bei Still- und Ernährungsschwierigkeiten des Kindes aufsuchend Zuschlag</t>
  </si>
  <si>
    <t>30612</t>
  </si>
  <si>
    <t>Hilfeleistung bei Still- und Ernährungsschwierigkeiten des Kindes nicht aufsuchend Zuschlag</t>
  </si>
  <si>
    <t>30613</t>
  </si>
  <si>
    <t>Hilfeleistung bei Still- und Ernährungsschwierigkeiten des Kindes Video Zuschlag</t>
  </si>
  <si>
    <t>40102</t>
  </si>
  <si>
    <t>Geburtsvorbereitungskurs in der Gruppe als analoge Live Einheit</t>
  </si>
  <si>
    <t>40103</t>
  </si>
  <si>
    <t>Geburtsvorbereitungskurs in der Gruppe als digitale Live Einheit</t>
  </si>
  <si>
    <t>40106</t>
  </si>
  <si>
    <t>Geburtsvorbereitungskurs in der Gruppe als Selbstlerneinheit</t>
  </si>
  <si>
    <t>40202</t>
  </si>
  <si>
    <t>Geburtsvorbereitungskurs in Einzelunterweisung als analoge Live Einheit</t>
  </si>
  <si>
    <t>40203</t>
  </si>
  <si>
    <t>Geburtsvorbereitungskurs in Einzelunterweisung als digitale Live Einheit</t>
  </si>
  <si>
    <t>40206</t>
  </si>
  <si>
    <t>Geburtsvorbereitungskurs in Einzelunterweisung als Selbstlerneinheit</t>
  </si>
  <si>
    <t>40302</t>
  </si>
  <si>
    <t>Rückbildung in der Gruppe als analoge Live Einheit</t>
  </si>
  <si>
    <t>40303</t>
  </si>
  <si>
    <t>Rückbildung in der Gruppe als digitale Live Einheit</t>
  </si>
  <si>
    <t>40306</t>
  </si>
  <si>
    <t>Rückbildung in der Gruppe als Selbstlerneinheit</t>
  </si>
  <si>
    <t>40402</t>
  </si>
  <si>
    <t>Rückbildung in Einzelunterweisung als analoge Live Einheit</t>
  </si>
  <si>
    <t>40403</t>
  </si>
  <si>
    <t>Rückbildung in Einzelunterweisung als digitale Live Einheit</t>
  </si>
  <si>
    <t>40406</t>
  </si>
  <si>
    <t>Rückbildung in Einzelunterweisung als Selbstlerneinheit</t>
  </si>
  <si>
    <t>50100</t>
  </si>
  <si>
    <t>Wegegeld je km</t>
  </si>
  <si>
    <t>50200</t>
  </si>
  <si>
    <t>anteiliges Wegegeld je km</t>
  </si>
  <si>
    <t>50300</t>
  </si>
  <si>
    <t>Benutzung von Mautstraßen</t>
  </si>
  <si>
    <t>-</t>
  </si>
  <si>
    <t>50400</t>
  </si>
  <si>
    <t>60100</t>
  </si>
  <si>
    <t>Materialpauschale Schwangerschaft</t>
  </si>
  <si>
    <t>60200</t>
  </si>
  <si>
    <t>Materialpauschale Vorsorgeunterschung</t>
  </si>
  <si>
    <t>60300</t>
  </si>
  <si>
    <t>Materialpauschale Enthame von Körpermaterial (Frau)</t>
  </si>
  <si>
    <t>60400</t>
  </si>
  <si>
    <t>Materialpauschale GDM-Screening</t>
  </si>
  <si>
    <t>60500</t>
  </si>
  <si>
    <t>Materialpauschale CTG</t>
  </si>
  <si>
    <t>60600</t>
  </si>
  <si>
    <t>Materialpauschale individuelle Stillvorbereitung</t>
  </si>
  <si>
    <t>60700</t>
  </si>
  <si>
    <t>Materialpauschale Abklärung Blasensprung</t>
  </si>
  <si>
    <t>60800</t>
  </si>
  <si>
    <t>Materialpauschale Fehlgeburt</t>
  </si>
  <si>
    <t>60900</t>
  </si>
  <si>
    <t>Materialpauschale Geburt</t>
  </si>
  <si>
    <t>61000</t>
  </si>
  <si>
    <t>Materialpauschle Versorgung einer Naht bei Geburtsverletzung</t>
  </si>
  <si>
    <t>61100</t>
  </si>
  <si>
    <t>61200</t>
  </si>
  <si>
    <t>Materialpauschale Wochenbett lang</t>
  </si>
  <si>
    <t>61300</t>
  </si>
  <si>
    <t>Materialpauschale Wochenbett kurz</t>
  </si>
  <si>
    <t>61400</t>
  </si>
  <si>
    <t>61500</t>
  </si>
  <si>
    <t>Materialpauschale Entnahme von Körpermaterial (Kind)</t>
  </si>
  <si>
    <t>61600</t>
  </si>
  <si>
    <t>Materialpauschale Fäden ziehen Dammnaht</t>
  </si>
  <si>
    <t>61700</t>
  </si>
  <si>
    <t>Materialpauschale Föden und Klammern entfernen Sectionaht</t>
  </si>
  <si>
    <t>61800</t>
  </si>
  <si>
    <t>gleiche Positionen und Dauer:</t>
  </si>
  <si>
    <t>Max. Kontingent &amp; alle Wöchnerinnen in ersten 10 Tagen</t>
  </si>
  <si>
    <t>Max. Kontingent &amp; alle Wöchnerinnen 10 Tagen nach Geburt:</t>
  </si>
  <si>
    <t>Pos-Nr. (alt)</t>
  </si>
  <si>
    <t>Leistung (alt)</t>
  </si>
  <si>
    <t>Start</t>
  </si>
  <si>
    <t>Ende</t>
  </si>
  <si>
    <t>Menge/km</t>
  </si>
  <si>
    <t>Pos-NEU</t>
  </si>
  <si>
    <t>Leistung-NEU</t>
  </si>
  <si>
    <t>Tarif (neu)</t>
  </si>
  <si>
    <t>Anzahl 5min</t>
  </si>
  <si>
    <t>Preis NEU</t>
  </si>
  <si>
    <t>Differenz(5%)</t>
  </si>
  <si>
    <t>10:00</t>
  </si>
  <si>
    <t>10:35</t>
  </si>
  <si>
    <t>13:30</t>
  </si>
  <si>
    <t>14:15</t>
  </si>
  <si>
    <t>09:00</t>
  </si>
  <si>
    <t>09:45</t>
  </si>
  <si>
    <t>11:30</t>
  </si>
  <si>
    <t>12:10</t>
  </si>
  <si>
    <t>12:20</t>
  </si>
  <si>
    <t>13:10</t>
  </si>
  <si>
    <t>SUMMEN</t>
  </si>
  <si>
    <t>Tarif (B) +5%</t>
  </si>
  <si>
    <t>Tarif (C) +9,5%</t>
  </si>
  <si>
    <t>Leistungen von Hebamme A am 24.03.2025 (Tarif bisher)</t>
  </si>
  <si>
    <t>Leistungen Hebamme A - neuer Vertrag</t>
  </si>
  <si>
    <t>Erhöhung ab 1.5.:</t>
  </si>
  <si>
    <t>COPYRIGHT: Diese Liste wurde von Hebamio (Somedio Software GmbH) erstellt und steht allen Hebammen kostenlos zur Verfügung.</t>
  </si>
  <si>
    <t xml:space="preserve"> Eine veränderte Veröffentlichung dieser Liste oder eine Veröffentlichung von Berechnungen ist nur mit Quellangabe: "Hebamio Excel Berechnung" erlaubt.</t>
  </si>
  <si>
    <t>Hebamme ist 78km bei 6 Frauen gefahren, daher 13km pro Frau anteilig</t>
  </si>
  <si>
    <t>01.11.2025 lt. GKV</t>
  </si>
  <si>
    <t>Dauer in Min.</t>
  </si>
  <si>
    <t>Anzahl 5min/Menge</t>
  </si>
  <si>
    <t>Steigerung ab 1.11. gegenüber vor 1.5.</t>
  </si>
  <si>
    <t>max. Kont. + erste 10 Tage WB</t>
  </si>
  <si>
    <t>max. Kont.+ nach 10 Tagen WB</t>
  </si>
  <si>
    <t>Betreuungsdauer in Minuten</t>
  </si>
  <si>
    <t>Betreuungsdauer in Std + Min.: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</si>
</sst>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\ %"/>
    <numFmt numFmtId="165" formatCode="0.00\ %"/>
    <numFmt numFmtId="166" formatCode="&quot;€ &quot;#,##0.00"/>
    <numFmt numFmtId="167" formatCode="[$€-C07]\ #,##0.00;[Red]\-[$€-C07]\ #,##0.00"/>
    <numFmt numFmtId="168" formatCode="hh:mm;@"/>
  </numFmts>
  <fonts count="12" x14ac:knownFonts="1">
    <font>
      <sz val="11"/>
      <color theme="1"/>
      <name val="Aptos Narrow"/>
      <family val="2"/>
      <charset val="1"/>
    </font>
    <font>
      <b/>
      <sz val="16"/>
      <color theme="1"/>
      <name val="Aptos Narrow"/>
      <family val="2"/>
      <charset val="1"/>
    </font>
    <font>
      <b/>
      <sz val="11"/>
      <color theme="1"/>
      <name val="Aptos Narrow"/>
      <family val="2"/>
      <charset val="1"/>
    </font>
    <font>
      <b/>
      <sz val="11"/>
      <name val="Aptos Narrow"/>
      <family val="2"/>
      <charset val="1"/>
    </font>
    <font>
      <b/>
      <sz val="15"/>
      <color theme="1"/>
      <name val="Aptos Narrow"/>
      <family val="2"/>
      <charset val="1"/>
    </font>
    <font>
      <sz val="11"/>
      <color rgb="FF069A2E"/>
      <name val="Aptos Narrow"/>
      <family val="2"/>
      <charset val="1"/>
    </font>
    <font>
      <b/>
      <sz val="11"/>
      <color rgb="FF069A2E"/>
      <name val="Aptos Narrow"/>
      <family val="2"/>
      <charset val="1"/>
    </font>
    <font>
      <sz val="11"/>
      <color theme="1"/>
      <name val="Aptos Narrow"/>
      <family val="2"/>
      <charset val="1"/>
    </font>
    <font>
      <b/>
      <sz val="11"/>
      <color theme="1"/>
      <name val="Aptos Narrow"/>
      <family val="2"/>
    </font>
    <font>
      <i/>
      <sz val="11"/>
      <color theme="1"/>
      <name val="Aptos Narrow"/>
      <family val="2"/>
    </font>
    <font>
      <b/>
      <sz val="11"/>
      <name val="Aptos Narrow"/>
      <family val="2"/>
    </font>
    <font>
      <sz val="11"/>
      <color theme="6"/>
      <name val="Aptos Narrow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theme="5" tint="0.79989013336588644"/>
        <bgColor rgb="FFE8E8E8"/>
      </patternFill>
    </fill>
    <fill>
      <patternFill patternType="solid">
        <fgColor theme="6" tint="0.59987182226020086"/>
        <bgColor rgb="FFB4E5A2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B4E5A2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7" fillId="0" borderId="0" applyBorder="0" applyProtection="0"/>
  </cellStyleXfs>
  <cellXfs count="59">
    <xf numFmtId="0" fontId="0" fillId="0" borderId="0" xfId="0"/>
    <xf numFmtId="0" fontId="2" fillId="0" borderId="0" xfId="0" applyFont="1"/>
    <xf numFmtId="49" fontId="0" fillId="0" borderId="0" xfId="0" applyNumberFormat="1"/>
    <xf numFmtId="49" fontId="1" fillId="2" borderId="0" xfId="0" applyNumberFormat="1" applyFont="1" applyFill="1"/>
    <xf numFmtId="0" fontId="1" fillId="2" borderId="0" xfId="0" applyFont="1" applyFill="1"/>
    <xf numFmtId="49" fontId="2" fillId="0" borderId="0" xfId="0" applyNumberFormat="1" applyFont="1"/>
    <xf numFmtId="166" fontId="0" fillId="0" borderId="0" xfId="0" applyNumberFormat="1"/>
    <xf numFmtId="166" fontId="3" fillId="4" borderId="0" xfId="0" applyNumberFormat="1" applyFont="1" applyFill="1"/>
    <xf numFmtId="167" fontId="0" fillId="0" borderId="0" xfId="0" applyNumberFormat="1"/>
    <xf numFmtId="0" fontId="2" fillId="0" borderId="0" xfId="0" applyFont="1" applyAlignment="1">
      <alignment horizontal="justify"/>
    </xf>
    <xf numFmtId="167" fontId="2" fillId="0" borderId="0" xfId="0" applyNumberFormat="1" applyFont="1"/>
    <xf numFmtId="14" fontId="2" fillId="0" borderId="0" xfId="0" applyNumberFormat="1" applyFont="1"/>
    <xf numFmtId="0" fontId="8" fillId="0" borderId="0" xfId="0" applyFont="1"/>
    <xf numFmtId="49" fontId="0" fillId="7" borderId="0" xfId="0" applyNumberFormat="1" applyFill="1" applyAlignment="1">
      <alignment horizontal="left"/>
    </xf>
    <xf numFmtId="0" fontId="0" fillId="7" borderId="0" xfId="0" applyFill="1"/>
    <xf numFmtId="165" fontId="8" fillId="6" borderId="0" xfId="1" applyNumberFormat="1" applyFont="1" applyFill="1"/>
    <xf numFmtId="0" fontId="0" fillId="10" borderId="0" xfId="0" applyFill="1"/>
    <xf numFmtId="0" fontId="9" fillId="0" borderId="0" xfId="0" applyFont="1"/>
    <xf numFmtId="168" fontId="0" fillId="5" borderId="0" xfId="0" applyNumberFormat="1" applyFill="1"/>
    <xf numFmtId="1" fontId="0" fillId="0" borderId="0" xfId="0" applyNumberFormat="1"/>
    <xf numFmtId="0" fontId="8" fillId="11" borderId="4" xfId="0" applyFont="1" applyFill="1" applyBorder="1"/>
    <xf numFmtId="0" fontId="8" fillId="11" borderId="0" xfId="0" applyFont="1" applyFill="1"/>
    <xf numFmtId="0" fontId="0" fillId="11" borderId="5" xfId="0" applyFill="1" applyBorder="1"/>
    <xf numFmtId="0" fontId="0" fillId="11" borderId="4" xfId="0" applyFill="1" applyBorder="1"/>
    <xf numFmtId="167" fontId="0" fillId="11" borderId="0" xfId="0" applyNumberFormat="1" applyFill="1"/>
    <xf numFmtId="167" fontId="5" fillId="11" borderId="0" xfId="0" applyNumberFormat="1" applyFont="1" applyFill="1"/>
    <xf numFmtId="167" fontId="2" fillId="11" borderId="0" xfId="0" applyNumberFormat="1" applyFont="1" applyFill="1"/>
    <xf numFmtId="167" fontId="6" fillId="11" borderId="0" xfId="0" applyNumberFormat="1" applyFont="1" applyFill="1"/>
    <xf numFmtId="0" fontId="0" fillId="11" borderId="6" xfId="0" applyFill="1" applyBorder="1"/>
    <xf numFmtId="165" fontId="5" fillId="11" borderId="7" xfId="0" applyNumberFormat="1" applyFont="1" applyFill="1" applyBorder="1"/>
    <xf numFmtId="0" fontId="0" fillId="11" borderId="8" xfId="0" applyFill="1" applyBorder="1"/>
    <xf numFmtId="0" fontId="8" fillId="11" borderId="5" xfId="0" applyFont="1" applyFill="1" applyBorder="1"/>
    <xf numFmtId="0" fontId="8" fillId="0" borderId="4" xfId="0" applyFont="1" applyBorder="1"/>
    <xf numFmtId="0" fontId="8" fillId="0" borderId="5" xfId="0" applyFont="1" applyBorder="1"/>
    <xf numFmtId="0" fontId="0" fillId="7" borderId="4" xfId="0" applyFill="1" applyBorder="1"/>
    <xf numFmtId="0" fontId="0" fillId="0" borderId="4" xfId="0" applyBorder="1"/>
    <xf numFmtId="167" fontId="6" fillId="0" borderId="5" xfId="0" applyNumberFormat="1" applyFont="1" applyBorder="1"/>
    <xf numFmtId="0" fontId="0" fillId="0" borderId="6" xfId="0" applyBorder="1"/>
    <xf numFmtId="0" fontId="0" fillId="0" borderId="7" xfId="0" applyBorder="1"/>
    <xf numFmtId="165" fontId="10" fillId="6" borderId="8" xfId="0" applyNumberFormat="1" applyFont="1" applyFill="1" applyBorder="1"/>
    <xf numFmtId="0" fontId="10" fillId="6" borderId="7" xfId="0" applyFont="1" applyFill="1" applyBorder="1" applyAlignment="1">
      <alignment horizontal="right"/>
    </xf>
    <xf numFmtId="0" fontId="0" fillId="0" borderId="5" xfId="0" applyBorder="1"/>
    <xf numFmtId="0" fontId="0" fillId="6" borderId="7" xfId="0" applyFill="1" applyBorder="1"/>
    <xf numFmtId="0" fontId="0" fillId="11" borderId="0" xfId="0" applyFill="1"/>
    <xf numFmtId="0" fontId="2" fillId="11" borderId="7" xfId="0" applyFont="1" applyFill="1" applyBorder="1" applyAlignment="1">
      <alignment horizontal="right"/>
    </xf>
    <xf numFmtId="1" fontId="9" fillId="0" borderId="0" xfId="0" applyNumberFormat="1" applyFont="1"/>
    <xf numFmtId="0" fontId="9" fillId="0" borderId="0" xfId="0" applyFont="1" applyAlignment="1">
      <alignment horizontal="right"/>
    </xf>
    <xf numFmtId="168" fontId="0" fillId="5" borderId="0" xfId="0" applyNumberFormat="1" applyFill="1" applyAlignment="1">
      <alignment horizontal="left"/>
    </xf>
    <xf numFmtId="0" fontId="1" fillId="3" borderId="0" xfId="0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167" fontId="11" fillId="0" borderId="5" xfId="0" applyNumberFormat="1" applyFont="1" applyBorder="1"/>
  </cellXfs>
  <cellStyles count="2">
    <cellStyle name="Prozent" xfId="1" builtinId="5"/>
    <cellStyle name="Standard" xfId="0" builtinId="0"/>
  </cellStyles>
  <dxfs count="1">
    <dxf>
      <font>
        <color rgb="FF9C0006"/>
      </font>
    </dxf>
  </dxfs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69A2E"/>
      <rgbColor rgb="FF000080"/>
      <rgbColor rgb="FF808000"/>
      <rgbColor rgb="FF800080"/>
      <rgbColor rgb="FF008080"/>
      <rgbColor rgb="FFAFD095"/>
      <rgbColor rgb="FF808080"/>
      <rgbColor rgb="FF9999FF"/>
      <rgbColor rgb="FF993366"/>
      <rgbColor rgb="FFFBE3D6"/>
      <rgbColor rgb="FFDCEAF7"/>
      <rgbColor rgb="FF660066"/>
      <rgbColor rgb="FFFF8080"/>
      <rgbColor rgb="FF0066CC"/>
      <rgbColor rgb="FFB4E5A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E8E8"/>
      <rgbColor rgb="FFD9F2D0"/>
      <rgbColor rgb="FFFFFF99"/>
      <rgbColor rgb="FF84E291"/>
      <rgbColor rgb="FFFF9999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142"/>
  <sheetViews>
    <sheetView topLeftCell="A100" zoomScaleNormal="100" workbookViewId="0">
      <selection activeCell="E120" sqref="E120"/>
    </sheetView>
  </sheetViews>
  <sheetFormatPr baseColWidth="10" defaultColWidth="10.5703125" defaultRowHeight="15" x14ac:dyDescent="0.25"/>
  <cols>
    <col min="1" max="1" width="11.42578125" style="2" customWidth="1"/>
    <col min="2" max="2" width="63.140625" customWidth="1"/>
    <col min="3" max="3" width="15" customWidth="1"/>
    <col min="4" max="4" width="17.42578125" customWidth="1"/>
    <col min="5" max="5" width="20.5703125" customWidth="1"/>
  </cols>
  <sheetData>
    <row r="2" spans="1:5" ht="21" x14ac:dyDescent="0.35">
      <c r="A2" s="3"/>
      <c r="B2" s="4"/>
      <c r="C2" s="4" t="s">
        <v>0</v>
      </c>
      <c r="D2" s="4"/>
      <c r="E2" s="4"/>
    </row>
    <row r="3" spans="1:5" x14ac:dyDescent="0.25">
      <c r="C3" t="s">
        <v>1</v>
      </c>
      <c r="D3" t="s">
        <v>2</v>
      </c>
      <c r="E3" t="s">
        <v>3</v>
      </c>
    </row>
    <row r="4" spans="1:5" x14ac:dyDescent="0.25">
      <c r="A4" s="5" t="s">
        <v>4</v>
      </c>
      <c r="B4" s="1" t="s">
        <v>5</v>
      </c>
      <c r="C4" s="1" t="s">
        <v>6</v>
      </c>
      <c r="D4" s="1" t="s">
        <v>7</v>
      </c>
      <c r="E4" s="1" t="s">
        <v>8</v>
      </c>
    </row>
    <row r="5" spans="1:5" x14ac:dyDescent="0.25">
      <c r="A5" s="5" t="s">
        <v>9</v>
      </c>
      <c r="B5" t="s">
        <v>10</v>
      </c>
      <c r="C5" s="6">
        <v>8</v>
      </c>
      <c r="D5" s="6">
        <f t="shared" ref="D5:D36" si="0">C5*1.05</f>
        <v>8.4</v>
      </c>
      <c r="E5" s="6">
        <f t="shared" ref="E5:E36" si="1">C5*1.095</f>
        <v>8.76</v>
      </c>
    </row>
    <row r="6" spans="1:5" x14ac:dyDescent="0.25">
      <c r="A6" s="5" t="s">
        <v>11</v>
      </c>
      <c r="B6" t="s">
        <v>10</v>
      </c>
      <c r="C6" s="6">
        <v>8</v>
      </c>
      <c r="D6" s="6">
        <f t="shared" si="0"/>
        <v>8.4</v>
      </c>
      <c r="E6" s="6">
        <f t="shared" si="1"/>
        <v>8.76</v>
      </c>
    </row>
    <row r="7" spans="1:5" x14ac:dyDescent="0.25">
      <c r="A7" s="5" t="s">
        <v>12</v>
      </c>
      <c r="B7" t="s">
        <v>10</v>
      </c>
      <c r="C7" s="6">
        <v>8</v>
      </c>
      <c r="D7" s="6">
        <f t="shared" si="0"/>
        <v>8.4</v>
      </c>
      <c r="E7" s="6">
        <f t="shared" si="1"/>
        <v>8.76</v>
      </c>
    </row>
    <row r="8" spans="1:5" x14ac:dyDescent="0.25">
      <c r="A8" s="5" t="s">
        <v>13</v>
      </c>
      <c r="B8" t="s">
        <v>14</v>
      </c>
      <c r="C8" s="6">
        <v>32.020000000000003</v>
      </c>
      <c r="D8" s="6">
        <f t="shared" si="0"/>
        <v>33.621000000000002</v>
      </c>
      <c r="E8" s="6">
        <f t="shared" si="1"/>
        <v>35.061900000000001</v>
      </c>
    </row>
    <row r="9" spans="1:5" x14ac:dyDescent="0.25">
      <c r="A9" s="5" t="s">
        <v>15</v>
      </c>
      <c r="B9" t="s">
        <v>16</v>
      </c>
      <c r="C9" s="6">
        <v>44.6</v>
      </c>
      <c r="D9" s="6">
        <f t="shared" si="0"/>
        <v>46.830000000000005</v>
      </c>
      <c r="E9" s="6">
        <f t="shared" si="1"/>
        <v>48.837000000000003</v>
      </c>
    </row>
    <row r="10" spans="1:5" x14ac:dyDescent="0.25">
      <c r="A10" s="5" t="s">
        <v>17</v>
      </c>
      <c r="B10" t="s">
        <v>18</v>
      </c>
      <c r="C10" s="6">
        <v>44.6</v>
      </c>
      <c r="D10" s="6">
        <f t="shared" si="0"/>
        <v>46.830000000000005</v>
      </c>
      <c r="E10" s="6">
        <f t="shared" si="1"/>
        <v>48.837000000000003</v>
      </c>
    </row>
    <row r="11" spans="1:5" x14ac:dyDescent="0.25">
      <c r="A11" s="5" t="s">
        <v>19</v>
      </c>
      <c r="B11" t="s">
        <v>20</v>
      </c>
      <c r="C11" s="6">
        <v>32.020000000000003</v>
      </c>
      <c r="D11" s="6">
        <f t="shared" si="0"/>
        <v>33.621000000000002</v>
      </c>
      <c r="E11" s="6">
        <f t="shared" si="1"/>
        <v>35.061900000000001</v>
      </c>
    </row>
    <row r="12" spans="1:5" x14ac:dyDescent="0.25">
      <c r="A12" s="5" t="s">
        <v>21</v>
      </c>
      <c r="B12" t="s">
        <v>22</v>
      </c>
      <c r="C12" s="6">
        <v>44.6</v>
      </c>
      <c r="D12" s="6">
        <f t="shared" si="0"/>
        <v>46.830000000000005</v>
      </c>
      <c r="E12" s="6">
        <f t="shared" si="1"/>
        <v>48.837000000000003</v>
      </c>
    </row>
    <row r="13" spans="1:5" x14ac:dyDescent="0.25">
      <c r="A13" s="5" t="s">
        <v>23</v>
      </c>
      <c r="B13" t="s">
        <v>24</v>
      </c>
      <c r="C13" s="6">
        <v>44.6</v>
      </c>
      <c r="D13" s="6">
        <f t="shared" si="0"/>
        <v>46.830000000000005</v>
      </c>
      <c r="E13" s="6">
        <f t="shared" si="1"/>
        <v>48.837000000000003</v>
      </c>
    </row>
    <row r="14" spans="1:5" x14ac:dyDescent="0.25">
      <c r="A14" s="5" t="s">
        <v>25</v>
      </c>
      <c r="B14" t="s">
        <v>26</v>
      </c>
      <c r="C14" s="6">
        <v>30.92</v>
      </c>
      <c r="D14" s="6">
        <f t="shared" si="0"/>
        <v>32.466000000000001</v>
      </c>
      <c r="E14" s="6">
        <f t="shared" si="1"/>
        <v>33.857399999999998</v>
      </c>
    </row>
    <row r="15" spans="1:5" x14ac:dyDescent="0.25">
      <c r="A15" s="5" t="s">
        <v>27</v>
      </c>
      <c r="B15" t="s">
        <v>28</v>
      </c>
      <c r="C15" s="6">
        <v>9.85</v>
      </c>
      <c r="D15" s="6">
        <f t="shared" si="0"/>
        <v>10.342499999999999</v>
      </c>
      <c r="E15" s="6">
        <f t="shared" si="1"/>
        <v>10.78575</v>
      </c>
    </row>
    <row r="16" spans="1:5" x14ac:dyDescent="0.25">
      <c r="A16" s="5" t="s">
        <v>29</v>
      </c>
      <c r="B16" t="s">
        <v>30</v>
      </c>
      <c r="C16" s="6">
        <v>20.7</v>
      </c>
      <c r="D16" s="6">
        <f t="shared" si="0"/>
        <v>21.734999999999999</v>
      </c>
      <c r="E16" s="6">
        <f t="shared" si="1"/>
        <v>22.666499999999999</v>
      </c>
    </row>
    <row r="17" spans="1:15" x14ac:dyDescent="0.25">
      <c r="A17" s="5" t="s">
        <v>31</v>
      </c>
      <c r="B17" t="s">
        <v>30</v>
      </c>
      <c r="C17" s="6">
        <v>20.7</v>
      </c>
      <c r="D17" s="6">
        <f t="shared" si="0"/>
        <v>21.734999999999999</v>
      </c>
      <c r="E17" s="6">
        <f t="shared" si="1"/>
        <v>22.666499999999999</v>
      </c>
    </row>
    <row r="18" spans="1:15" x14ac:dyDescent="0.25">
      <c r="A18" s="5" t="s">
        <v>32</v>
      </c>
      <c r="B18" t="s">
        <v>30</v>
      </c>
      <c r="C18" s="6">
        <v>20.7</v>
      </c>
      <c r="D18" s="6">
        <f t="shared" si="0"/>
        <v>21.734999999999999</v>
      </c>
      <c r="E18" s="6">
        <f t="shared" si="1"/>
        <v>22.666499999999999</v>
      </c>
    </row>
    <row r="19" spans="1:15" x14ac:dyDescent="0.25">
      <c r="A19" s="5" t="s">
        <v>33</v>
      </c>
      <c r="B19" t="s">
        <v>34</v>
      </c>
      <c r="C19" s="6">
        <v>20.7</v>
      </c>
      <c r="D19" s="6">
        <f t="shared" si="0"/>
        <v>21.734999999999999</v>
      </c>
      <c r="E19" s="6">
        <f t="shared" si="1"/>
        <v>22.666499999999999</v>
      </c>
    </row>
    <row r="20" spans="1:15" x14ac:dyDescent="0.25">
      <c r="A20" s="5" t="s">
        <v>35</v>
      </c>
      <c r="B20" t="s">
        <v>34</v>
      </c>
      <c r="C20" s="6">
        <v>24.83</v>
      </c>
      <c r="D20" s="6">
        <f t="shared" si="0"/>
        <v>26.0715</v>
      </c>
      <c r="E20" s="6">
        <f t="shared" si="1"/>
        <v>27.188849999999999</v>
      </c>
      <c r="N20" s="6"/>
      <c r="O20" s="6"/>
    </row>
    <row r="21" spans="1:15" x14ac:dyDescent="0.25">
      <c r="A21" s="5" t="s">
        <v>36</v>
      </c>
      <c r="B21" t="s">
        <v>34</v>
      </c>
      <c r="C21" s="6">
        <v>24.83</v>
      </c>
      <c r="D21" s="6">
        <f t="shared" si="0"/>
        <v>26.0715</v>
      </c>
      <c r="E21" s="6">
        <f t="shared" si="1"/>
        <v>27.188849999999999</v>
      </c>
    </row>
    <row r="22" spans="1:15" x14ac:dyDescent="0.25">
      <c r="A22" s="5" t="s">
        <v>37</v>
      </c>
      <c r="B22" t="s">
        <v>38</v>
      </c>
      <c r="C22" s="6">
        <v>20.7</v>
      </c>
      <c r="D22" s="6">
        <f t="shared" si="0"/>
        <v>21.734999999999999</v>
      </c>
      <c r="E22" s="6">
        <f t="shared" si="1"/>
        <v>22.666499999999999</v>
      </c>
    </row>
    <row r="23" spans="1:15" x14ac:dyDescent="0.25">
      <c r="A23" s="5" t="s">
        <v>39</v>
      </c>
      <c r="B23" t="s">
        <v>40</v>
      </c>
      <c r="C23" s="6">
        <v>24.83</v>
      </c>
      <c r="D23" s="6">
        <f t="shared" si="0"/>
        <v>26.0715</v>
      </c>
      <c r="E23" s="6">
        <f t="shared" si="1"/>
        <v>27.188849999999999</v>
      </c>
    </row>
    <row r="24" spans="1:15" x14ac:dyDescent="0.25">
      <c r="A24" s="5" t="s">
        <v>41</v>
      </c>
      <c r="B24" t="s">
        <v>42</v>
      </c>
      <c r="C24" s="6">
        <v>8.85</v>
      </c>
      <c r="D24" s="6">
        <f t="shared" si="0"/>
        <v>9.2925000000000004</v>
      </c>
      <c r="E24" s="6">
        <f t="shared" si="1"/>
        <v>9.6907499999999995</v>
      </c>
    </row>
    <row r="25" spans="1:15" x14ac:dyDescent="0.25">
      <c r="A25" s="5" t="s">
        <v>43</v>
      </c>
      <c r="B25" t="s">
        <v>42</v>
      </c>
      <c r="C25" s="6">
        <v>8.85</v>
      </c>
      <c r="D25" s="6">
        <f t="shared" si="0"/>
        <v>9.2925000000000004</v>
      </c>
      <c r="E25" s="6">
        <f t="shared" si="1"/>
        <v>9.6907499999999995</v>
      </c>
    </row>
    <row r="26" spans="1:15" x14ac:dyDescent="0.25">
      <c r="A26" s="5" t="s">
        <v>44</v>
      </c>
      <c r="B26" t="s">
        <v>42</v>
      </c>
      <c r="C26" s="6">
        <v>8.85</v>
      </c>
      <c r="D26" s="6">
        <f t="shared" si="0"/>
        <v>9.2925000000000004</v>
      </c>
      <c r="E26" s="6">
        <f t="shared" si="1"/>
        <v>9.6907499999999995</v>
      </c>
    </row>
    <row r="27" spans="1:15" x14ac:dyDescent="0.25">
      <c r="A27" s="5" t="s">
        <v>45</v>
      </c>
      <c r="B27" t="s">
        <v>46</v>
      </c>
      <c r="C27" s="6">
        <v>7.96</v>
      </c>
      <c r="D27" s="6">
        <f t="shared" si="0"/>
        <v>8.3580000000000005</v>
      </c>
      <c r="E27" s="6">
        <f t="shared" si="1"/>
        <v>8.7162000000000006</v>
      </c>
    </row>
    <row r="28" spans="1:15" x14ac:dyDescent="0.25">
      <c r="A28" s="5" t="s">
        <v>47</v>
      </c>
      <c r="B28" t="s">
        <v>48</v>
      </c>
      <c r="C28" s="6">
        <v>7.96</v>
      </c>
      <c r="D28" s="6">
        <f t="shared" si="0"/>
        <v>8.3580000000000005</v>
      </c>
      <c r="E28" s="6">
        <f t="shared" si="1"/>
        <v>8.7162000000000006</v>
      </c>
    </row>
    <row r="29" spans="1:15" x14ac:dyDescent="0.25">
      <c r="A29" s="5" t="s">
        <v>49</v>
      </c>
      <c r="B29" t="s">
        <v>50</v>
      </c>
      <c r="C29" s="6">
        <v>10.33</v>
      </c>
      <c r="D29" s="6">
        <f t="shared" si="0"/>
        <v>10.846500000000001</v>
      </c>
      <c r="E29" s="6">
        <f t="shared" si="1"/>
        <v>11.311349999999999</v>
      </c>
    </row>
    <row r="30" spans="1:15" x14ac:dyDescent="0.25">
      <c r="A30" s="5" t="s">
        <v>51</v>
      </c>
      <c r="B30" t="s">
        <v>52</v>
      </c>
      <c r="C30" s="6">
        <v>10.33</v>
      </c>
      <c r="D30" s="6">
        <f t="shared" si="0"/>
        <v>10.846500000000001</v>
      </c>
      <c r="E30" s="6">
        <f t="shared" si="1"/>
        <v>11.311349999999999</v>
      </c>
    </row>
    <row r="31" spans="1:15" x14ac:dyDescent="0.25">
      <c r="A31" s="5" t="s">
        <v>53</v>
      </c>
      <c r="B31" t="s">
        <v>54</v>
      </c>
      <c r="C31" s="6">
        <v>165.6</v>
      </c>
      <c r="D31" s="6">
        <f t="shared" si="0"/>
        <v>173.88</v>
      </c>
      <c r="E31" s="6">
        <f t="shared" si="1"/>
        <v>181.33199999999999</v>
      </c>
    </row>
    <row r="32" spans="1:15" x14ac:dyDescent="0.25">
      <c r="A32" s="5" t="s">
        <v>55</v>
      </c>
      <c r="B32" t="s">
        <v>56</v>
      </c>
      <c r="C32" s="6">
        <v>195.6</v>
      </c>
      <c r="D32" s="6">
        <f t="shared" si="0"/>
        <v>205.38</v>
      </c>
      <c r="E32" s="6">
        <f t="shared" si="1"/>
        <v>214.18199999999999</v>
      </c>
    </row>
    <row r="33" spans="1:5" x14ac:dyDescent="0.25">
      <c r="A33" s="5" t="s">
        <v>57</v>
      </c>
      <c r="B33" t="s">
        <v>58</v>
      </c>
      <c r="C33" s="6">
        <v>198.64</v>
      </c>
      <c r="D33" s="6">
        <f t="shared" si="0"/>
        <v>208.572</v>
      </c>
      <c r="E33" s="6">
        <f t="shared" si="1"/>
        <v>217.51079999999999</v>
      </c>
    </row>
    <row r="34" spans="1:5" x14ac:dyDescent="0.25">
      <c r="A34" s="5" t="s">
        <v>59</v>
      </c>
      <c r="B34" t="s">
        <v>60</v>
      </c>
      <c r="C34" s="6">
        <v>234.72</v>
      </c>
      <c r="D34" s="6">
        <f t="shared" si="0"/>
        <v>246.45600000000002</v>
      </c>
      <c r="E34" s="6">
        <f t="shared" si="1"/>
        <v>257.01839999999999</v>
      </c>
    </row>
    <row r="35" spans="1:5" x14ac:dyDescent="0.25">
      <c r="A35" s="5" t="s">
        <v>61</v>
      </c>
      <c r="B35" t="s">
        <v>62</v>
      </c>
      <c r="C35" s="6">
        <v>327.52999999999997</v>
      </c>
      <c r="D35" s="6">
        <f t="shared" si="0"/>
        <v>343.90649999999999</v>
      </c>
      <c r="E35" s="6">
        <f t="shared" si="1"/>
        <v>358.64534999999995</v>
      </c>
    </row>
    <row r="36" spans="1:5" x14ac:dyDescent="0.25">
      <c r="A36" s="5" t="s">
        <v>63</v>
      </c>
      <c r="B36" t="s">
        <v>64</v>
      </c>
      <c r="C36" s="6">
        <v>393.05</v>
      </c>
      <c r="D36" s="6">
        <f t="shared" si="0"/>
        <v>412.70250000000004</v>
      </c>
      <c r="E36" s="6">
        <f t="shared" si="1"/>
        <v>430.38974999999999</v>
      </c>
    </row>
    <row r="37" spans="1:5" x14ac:dyDescent="0.25">
      <c r="A37" s="5" t="s">
        <v>65</v>
      </c>
      <c r="B37" t="s">
        <v>66</v>
      </c>
      <c r="C37" s="6">
        <v>526.38</v>
      </c>
      <c r="D37" s="6">
        <f t="shared" ref="D37:D68" si="2">C37*1.05</f>
        <v>552.69900000000007</v>
      </c>
      <c r="E37" s="6">
        <f t="shared" ref="E37:E68" si="3">C37*1.095</f>
        <v>576.38609999999994</v>
      </c>
    </row>
    <row r="38" spans="1:5" x14ac:dyDescent="0.25">
      <c r="A38" s="5" t="s">
        <v>67</v>
      </c>
      <c r="B38" t="s">
        <v>68</v>
      </c>
      <c r="C38" s="6">
        <v>655.04999999999995</v>
      </c>
      <c r="D38" s="6">
        <f t="shared" si="2"/>
        <v>687.80250000000001</v>
      </c>
      <c r="E38" s="6">
        <f t="shared" si="3"/>
        <v>717.27974999999992</v>
      </c>
    </row>
    <row r="39" spans="1:5" x14ac:dyDescent="0.25">
      <c r="A39" s="5" t="s">
        <v>69</v>
      </c>
      <c r="B39" t="s">
        <v>70</v>
      </c>
      <c r="C39" s="6">
        <v>638.75</v>
      </c>
      <c r="D39" s="6">
        <f t="shared" si="2"/>
        <v>670.6875</v>
      </c>
      <c r="E39" s="6">
        <f t="shared" si="3"/>
        <v>699.43124999999998</v>
      </c>
    </row>
    <row r="40" spans="1:5" x14ac:dyDescent="0.25">
      <c r="A40" s="5" t="s">
        <v>71</v>
      </c>
      <c r="B40" t="s">
        <v>72</v>
      </c>
      <c r="C40" s="6">
        <v>789.89</v>
      </c>
      <c r="D40" s="6">
        <f t="shared" si="2"/>
        <v>829.3845</v>
      </c>
      <c r="E40" s="6">
        <f t="shared" si="3"/>
        <v>864.92954999999995</v>
      </c>
    </row>
    <row r="41" spans="1:5" x14ac:dyDescent="0.25">
      <c r="A41" s="5" t="s">
        <v>73</v>
      </c>
      <c r="B41" t="s">
        <v>74</v>
      </c>
      <c r="C41" s="6">
        <v>220.33</v>
      </c>
      <c r="D41" s="6">
        <f t="shared" si="2"/>
        <v>231.34650000000002</v>
      </c>
      <c r="E41" s="6">
        <f t="shared" si="3"/>
        <v>241.26135000000002</v>
      </c>
    </row>
    <row r="42" spans="1:5" x14ac:dyDescent="0.25">
      <c r="A42" s="5" t="s">
        <v>75</v>
      </c>
      <c r="B42" t="s">
        <v>74</v>
      </c>
      <c r="C42" s="6">
        <v>115</v>
      </c>
      <c r="D42" s="6">
        <f t="shared" si="2"/>
        <v>120.75</v>
      </c>
      <c r="E42" s="6">
        <f t="shared" si="3"/>
        <v>125.925</v>
      </c>
    </row>
    <row r="43" spans="1:5" x14ac:dyDescent="0.25">
      <c r="A43" s="5" t="s">
        <v>76</v>
      </c>
      <c r="B43" t="s">
        <v>74</v>
      </c>
      <c r="C43" s="6">
        <v>115</v>
      </c>
      <c r="D43" s="6">
        <f t="shared" si="2"/>
        <v>120.75</v>
      </c>
      <c r="E43" s="6">
        <f t="shared" si="3"/>
        <v>125.925</v>
      </c>
    </row>
    <row r="44" spans="1:5" x14ac:dyDescent="0.25">
      <c r="A44" s="5" t="s">
        <v>77</v>
      </c>
      <c r="B44" t="s">
        <v>78</v>
      </c>
      <c r="C44" s="6">
        <v>264.39999999999998</v>
      </c>
      <c r="D44" s="6">
        <f t="shared" si="2"/>
        <v>277.62</v>
      </c>
      <c r="E44" s="6">
        <f t="shared" si="3"/>
        <v>289.51799999999997</v>
      </c>
    </row>
    <row r="45" spans="1:5" x14ac:dyDescent="0.25">
      <c r="A45" s="5" t="s">
        <v>79</v>
      </c>
      <c r="B45" t="s">
        <v>78</v>
      </c>
      <c r="C45" s="6">
        <v>138</v>
      </c>
      <c r="D45" s="6">
        <f t="shared" si="2"/>
        <v>144.9</v>
      </c>
      <c r="E45" s="6">
        <f t="shared" si="3"/>
        <v>151.10999999999999</v>
      </c>
    </row>
    <row r="46" spans="1:5" x14ac:dyDescent="0.25">
      <c r="A46" s="5" t="s">
        <v>80</v>
      </c>
      <c r="B46" t="s">
        <v>78</v>
      </c>
      <c r="C46" s="6">
        <v>138</v>
      </c>
      <c r="D46" s="6">
        <f t="shared" si="2"/>
        <v>144.9</v>
      </c>
      <c r="E46" s="6">
        <f t="shared" si="3"/>
        <v>151.10999999999999</v>
      </c>
    </row>
    <row r="47" spans="1:5" x14ac:dyDescent="0.25">
      <c r="A47" s="5" t="s">
        <v>81</v>
      </c>
      <c r="B47" t="s">
        <v>82</v>
      </c>
      <c r="C47" s="6">
        <v>41.32</v>
      </c>
      <c r="D47" s="6">
        <f t="shared" si="2"/>
        <v>43.386000000000003</v>
      </c>
      <c r="E47" s="6">
        <f t="shared" si="3"/>
        <v>45.245399999999997</v>
      </c>
    </row>
    <row r="48" spans="1:5" x14ac:dyDescent="0.25">
      <c r="A48" s="5" t="s">
        <v>83</v>
      </c>
      <c r="B48" t="s">
        <v>82</v>
      </c>
      <c r="C48" s="6">
        <v>41.32</v>
      </c>
      <c r="D48" s="6">
        <f t="shared" si="2"/>
        <v>43.386000000000003</v>
      </c>
      <c r="E48" s="6">
        <f t="shared" si="3"/>
        <v>45.245399999999997</v>
      </c>
    </row>
    <row r="49" spans="1:5" x14ac:dyDescent="0.25">
      <c r="A49" s="5" t="s">
        <v>84</v>
      </c>
      <c r="B49" t="s">
        <v>82</v>
      </c>
      <c r="C49" s="6">
        <v>41.32</v>
      </c>
      <c r="D49" s="6">
        <f t="shared" si="2"/>
        <v>43.386000000000003</v>
      </c>
      <c r="E49" s="6">
        <f t="shared" si="3"/>
        <v>45.245399999999997</v>
      </c>
    </row>
    <row r="50" spans="1:5" x14ac:dyDescent="0.25">
      <c r="A50" s="5" t="s">
        <v>85</v>
      </c>
      <c r="B50" t="s">
        <v>86</v>
      </c>
      <c r="C50" s="6">
        <v>96.41</v>
      </c>
      <c r="D50" s="6">
        <f t="shared" si="2"/>
        <v>101.23050000000001</v>
      </c>
      <c r="E50" s="6">
        <f t="shared" si="3"/>
        <v>105.56894999999999</v>
      </c>
    </row>
    <row r="51" spans="1:5" x14ac:dyDescent="0.25">
      <c r="A51" s="5" t="s">
        <v>87</v>
      </c>
      <c r="B51" t="s">
        <v>86</v>
      </c>
      <c r="C51" s="6">
        <v>96.41</v>
      </c>
      <c r="D51" s="6">
        <f t="shared" si="2"/>
        <v>101.23050000000001</v>
      </c>
      <c r="E51" s="6">
        <f t="shared" si="3"/>
        <v>105.56894999999999</v>
      </c>
    </row>
    <row r="52" spans="1:5" x14ac:dyDescent="0.25">
      <c r="A52" s="5" t="s">
        <v>88</v>
      </c>
      <c r="B52" t="s">
        <v>86</v>
      </c>
      <c r="C52" s="6">
        <v>96.41</v>
      </c>
      <c r="D52" s="6">
        <f t="shared" si="2"/>
        <v>101.23050000000001</v>
      </c>
      <c r="E52" s="6">
        <f t="shared" si="3"/>
        <v>105.56894999999999</v>
      </c>
    </row>
    <row r="53" spans="1:5" x14ac:dyDescent="0.25">
      <c r="A53" s="5" t="s">
        <v>89</v>
      </c>
      <c r="B53" t="s">
        <v>90</v>
      </c>
      <c r="C53" s="6">
        <v>20.7</v>
      </c>
      <c r="D53" s="6">
        <f t="shared" si="2"/>
        <v>21.734999999999999</v>
      </c>
      <c r="E53" s="6">
        <f t="shared" si="3"/>
        <v>22.666499999999999</v>
      </c>
    </row>
    <row r="54" spans="1:5" x14ac:dyDescent="0.25">
      <c r="A54" s="5" t="s">
        <v>91</v>
      </c>
      <c r="B54" t="s">
        <v>90</v>
      </c>
      <c r="C54" s="6">
        <v>20.7</v>
      </c>
      <c r="D54" s="6">
        <f t="shared" si="2"/>
        <v>21.734999999999999</v>
      </c>
      <c r="E54" s="6">
        <f t="shared" si="3"/>
        <v>22.666499999999999</v>
      </c>
    </row>
    <row r="55" spans="1:5" x14ac:dyDescent="0.25">
      <c r="A55" s="5" t="s">
        <v>92</v>
      </c>
      <c r="B55" t="s">
        <v>90</v>
      </c>
      <c r="C55" s="6">
        <v>20.7</v>
      </c>
      <c r="D55" s="6">
        <f t="shared" si="2"/>
        <v>21.734999999999999</v>
      </c>
      <c r="E55" s="6">
        <f t="shared" si="3"/>
        <v>22.666499999999999</v>
      </c>
    </row>
    <row r="56" spans="1:5" x14ac:dyDescent="0.25">
      <c r="A56" s="5" t="s">
        <v>93</v>
      </c>
      <c r="B56" t="s">
        <v>94</v>
      </c>
      <c r="C56" s="6">
        <v>24.83</v>
      </c>
      <c r="D56" s="6">
        <f t="shared" si="2"/>
        <v>26.0715</v>
      </c>
      <c r="E56" s="6">
        <f t="shared" si="3"/>
        <v>27.188849999999999</v>
      </c>
    </row>
    <row r="57" spans="1:5" x14ac:dyDescent="0.25">
      <c r="A57" s="5" t="s">
        <v>95</v>
      </c>
      <c r="B57" t="s">
        <v>94</v>
      </c>
      <c r="C57" s="6">
        <v>24.83</v>
      </c>
      <c r="D57" s="6">
        <f t="shared" si="2"/>
        <v>26.0715</v>
      </c>
      <c r="E57" s="6">
        <f t="shared" si="3"/>
        <v>27.188849999999999</v>
      </c>
    </row>
    <row r="58" spans="1:5" x14ac:dyDescent="0.25">
      <c r="A58" s="5" t="s">
        <v>96</v>
      </c>
      <c r="B58" t="s">
        <v>94</v>
      </c>
      <c r="C58" s="6">
        <v>24.83</v>
      </c>
      <c r="D58" s="6">
        <f t="shared" si="2"/>
        <v>26.0715</v>
      </c>
      <c r="E58" s="6">
        <f t="shared" si="3"/>
        <v>27.188849999999999</v>
      </c>
    </row>
    <row r="59" spans="1:5" x14ac:dyDescent="0.25">
      <c r="A59" s="5" t="s">
        <v>97</v>
      </c>
      <c r="B59" t="s">
        <v>98</v>
      </c>
      <c r="C59" s="6">
        <v>28.36</v>
      </c>
      <c r="D59" s="6">
        <f t="shared" si="2"/>
        <v>29.778000000000002</v>
      </c>
      <c r="E59" s="6">
        <f t="shared" si="3"/>
        <v>31.054199999999998</v>
      </c>
    </row>
    <row r="60" spans="1:5" x14ac:dyDescent="0.25">
      <c r="A60" s="5" t="s">
        <v>99</v>
      </c>
      <c r="B60" t="s">
        <v>98</v>
      </c>
      <c r="C60" s="6">
        <v>28.36</v>
      </c>
      <c r="D60" s="6">
        <f t="shared" si="2"/>
        <v>29.778000000000002</v>
      </c>
      <c r="E60" s="6">
        <f t="shared" si="3"/>
        <v>31.054199999999998</v>
      </c>
    </row>
    <row r="61" spans="1:5" x14ac:dyDescent="0.25">
      <c r="A61" s="5" t="s">
        <v>100</v>
      </c>
      <c r="B61" t="s">
        <v>98</v>
      </c>
      <c r="C61" s="6">
        <v>28.36</v>
      </c>
      <c r="D61" s="6">
        <f t="shared" si="2"/>
        <v>29.778000000000002</v>
      </c>
      <c r="E61" s="6">
        <f t="shared" si="3"/>
        <v>31.054199999999998</v>
      </c>
    </row>
    <row r="62" spans="1:5" x14ac:dyDescent="0.25">
      <c r="A62" s="5" t="s">
        <v>101</v>
      </c>
      <c r="B62" t="s">
        <v>102</v>
      </c>
      <c r="C62" s="6">
        <v>34.04</v>
      </c>
      <c r="D62" s="6">
        <f t="shared" si="2"/>
        <v>35.741999999999997</v>
      </c>
      <c r="E62" s="6">
        <f t="shared" si="3"/>
        <v>37.273800000000001</v>
      </c>
    </row>
    <row r="63" spans="1:5" x14ac:dyDescent="0.25">
      <c r="A63" s="5" t="s">
        <v>103</v>
      </c>
      <c r="B63" t="s">
        <v>102</v>
      </c>
      <c r="C63" s="6">
        <v>34.04</v>
      </c>
      <c r="D63" s="6">
        <f t="shared" si="2"/>
        <v>35.741999999999997</v>
      </c>
      <c r="E63" s="6">
        <f t="shared" si="3"/>
        <v>37.273800000000001</v>
      </c>
    </row>
    <row r="64" spans="1:5" x14ac:dyDescent="0.25">
      <c r="A64" s="5" t="s">
        <v>104</v>
      </c>
      <c r="B64" t="s">
        <v>102</v>
      </c>
      <c r="C64" s="6">
        <v>34.04</v>
      </c>
      <c r="D64" s="6">
        <f t="shared" si="2"/>
        <v>35.741999999999997</v>
      </c>
      <c r="E64" s="6">
        <f t="shared" si="3"/>
        <v>37.273800000000001</v>
      </c>
    </row>
    <row r="65" spans="1:5" x14ac:dyDescent="0.25">
      <c r="A65" s="5" t="s">
        <v>105</v>
      </c>
      <c r="B65" t="s">
        <v>106</v>
      </c>
      <c r="C65" s="6">
        <v>38.46</v>
      </c>
      <c r="D65" s="6">
        <f t="shared" si="2"/>
        <v>40.383000000000003</v>
      </c>
      <c r="E65" s="6">
        <f t="shared" si="3"/>
        <v>42.113700000000001</v>
      </c>
    </row>
    <row r="66" spans="1:5" x14ac:dyDescent="0.25">
      <c r="A66" s="5" t="s">
        <v>107</v>
      </c>
      <c r="B66" t="s">
        <v>108</v>
      </c>
      <c r="C66" s="6">
        <v>46.15</v>
      </c>
      <c r="D66" s="6">
        <f t="shared" si="2"/>
        <v>48.457500000000003</v>
      </c>
      <c r="E66" s="6">
        <f t="shared" si="3"/>
        <v>50.53425</v>
      </c>
    </row>
    <row r="67" spans="1:5" x14ac:dyDescent="0.25">
      <c r="A67" s="5" t="s">
        <v>109</v>
      </c>
      <c r="B67" t="s">
        <v>110</v>
      </c>
      <c r="C67" s="6">
        <v>38.46</v>
      </c>
      <c r="D67" s="6">
        <f t="shared" si="2"/>
        <v>40.383000000000003</v>
      </c>
      <c r="E67" s="6">
        <f t="shared" si="3"/>
        <v>42.113700000000001</v>
      </c>
    </row>
    <row r="68" spans="1:5" x14ac:dyDescent="0.25">
      <c r="A68" s="5" t="s">
        <v>111</v>
      </c>
      <c r="B68" t="s">
        <v>112</v>
      </c>
      <c r="C68" s="6">
        <v>46.15</v>
      </c>
      <c r="D68" s="6">
        <f t="shared" si="2"/>
        <v>48.457500000000003</v>
      </c>
      <c r="E68" s="6">
        <f t="shared" si="3"/>
        <v>50.53425</v>
      </c>
    </row>
    <row r="69" spans="1:5" x14ac:dyDescent="0.25">
      <c r="A69" s="5" t="s">
        <v>113</v>
      </c>
      <c r="B69" t="s">
        <v>114</v>
      </c>
      <c r="C69" s="6">
        <v>7.87</v>
      </c>
      <c r="D69" s="6">
        <f t="shared" ref="D69:D100" si="4">C69*1.05</f>
        <v>8.2635000000000005</v>
      </c>
      <c r="E69" s="6">
        <f t="shared" ref="E69:E100" si="5">C69*1.095</f>
        <v>8.6176499999999994</v>
      </c>
    </row>
    <row r="70" spans="1:5" x14ac:dyDescent="0.25">
      <c r="A70" s="5" t="s">
        <v>115</v>
      </c>
      <c r="B70" t="s">
        <v>116</v>
      </c>
      <c r="C70" s="6">
        <v>18.739999999999998</v>
      </c>
      <c r="D70" s="6">
        <f t="shared" si="4"/>
        <v>19.677</v>
      </c>
      <c r="E70" s="6">
        <f t="shared" si="5"/>
        <v>20.520299999999999</v>
      </c>
    </row>
    <row r="71" spans="1:5" x14ac:dyDescent="0.25">
      <c r="A71" s="5" t="s">
        <v>117</v>
      </c>
      <c r="B71" t="s">
        <v>116</v>
      </c>
      <c r="C71" s="6">
        <v>18.739999999999998</v>
      </c>
      <c r="D71" s="6">
        <f t="shared" si="4"/>
        <v>19.677</v>
      </c>
      <c r="E71" s="6">
        <f t="shared" si="5"/>
        <v>20.520299999999999</v>
      </c>
    </row>
    <row r="72" spans="1:5" x14ac:dyDescent="0.25">
      <c r="A72" s="5" t="s">
        <v>118</v>
      </c>
      <c r="B72" t="s">
        <v>119</v>
      </c>
      <c r="C72" s="6">
        <v>22.46</v>
      </c>
      <c r="D72" s="6">
        <f t="shared" si="4"/>
        <v>23.583000000000002</v>
      </c>
      <c r="E72" s="6">
        <f t="shared" si="5"/>
        <v>24.593700000000002</v>
      </c>
    </row>
    <row r="73" spans="1:5" x14ac:dyDescent="0.25">
      <c r="A73" s="5" t="s">
        <v>120</v>
      </c>
      <c r="B73" t="s">
        <v>119</v>
      </c>
      <c r="C73" s="6">
        <v>22.46</v>
      </c>
      <c r="D73" s="6">
        <f t="shared" si="4"/>
        <v>23.583000000000002</v>
      </c>
      <c r="E73" s="6">
        <f t="shared" si="5"/>
        <v>24.593700000000002</v>
      </c>
    </row>
    <row r="74" spans="1:5" x14ac:dyDescent="0.25">
      <c r="A74" s="5" t="s">
        <v>121</v>
      </c>
      <c r="B74" t="s">
        <v>122</v>
      </c>
      <c r="C74" s="6">
        <v>31.25</v>
      </c>
      <c r="D74" s="6">
        <f t="shared" si="4"/>
        <v>32.8125</v>
      </c>
      <c r="E74" s="6">
        <f t="shared" si="5"/>
        <v>34.21875</v>
      </c>
    </row>
    <row r="75" spans="1:5" x14ac:dyDescent="0.25">
      <c r="A75" s="5" t="s">
        <v>123</v>
      </c>
      <c r="B75" t="s">
        <v>124</v>
      </c>
      <c r="C75" s="6">
        <v>37.49</v>
      </c>
      <c r="D75" s="6">
        <f t="shared" si="4"/>
        <v>39.364500000000007</v>
      </c>
      <c r="E75" s="6">
        <f t="shared" si="5"/>
        <v>41.051549999999999</v>
      </c>
    </row>
    <row r="76" spans="1:5" x14ac:dyDescent="0.25">
      <c r="A76" s="5" t="s">
        <v>125</v>
      </c>
      <c r="B76" t="s">
        <v>126</v>
      </c>
      <c r="C76" s="6">
        <v>12.81</v>
      </c>
      <c r="D76" s="6">
        <f t="shared" si="4"/>
        <v>13.450500000000002</v>
      </c>
      <c r="E76" s="6">
        <f t="shared" si="5"/>
        <v>14.026949999999999</v>
      </c>
    </row>
    <row r="77" spans="1:5" x14ac:dyDescent="0.25">
      <c r="A77" s="5" t="s">
        <v>127</v>
      </c>
      <c r="B77" t="s">
        <v>126</v>
      </c>
      <c r="C77" s="6">
        <v>12.81</v>
      </c>
      <c r="D77" s="6">
        <f t="shared" si="4"/>
        <v>13.450500000000002</v>
      </c>
      <c r="E77" s="6">
        <f t="shared" si="5"/>
        <v>14.026949999999999</v>
      </c>
    </row>
    <row r="78" spans="1:5" x14ac:dyDescent="0.25">
      <c r="A78" s="5" t="s">
        <v>128</v>
      </c>
      <c r="B78" t="s">
        <v>126</v>
      </c>
      <c r="C78" s="6">
        <v>12.81</v>
      </c>
      <c r="D78" s="6">
        <f t="shared" si="4"/>
        <v>13.450500000000002</v>
      </c>
      <c r="E78" s="6">
        <f t="shared" si="5"/>
        <v>14.026949999999999</v>
      </c>
    </row>
    <row r="79" spans="1:5" x14ac:dyDescent="0.25">
      <c r="A79" s="5" t="s">
        <v>129</v>
      </c>
      <c r="B79" t="s">
        <v>130</v>
      </c>
      <c r="C79" s="6">
        <v>7.02</v>
      </c>
      <c r="D79" s="6">
        <f t="shared" si="4"/>
        <v>7.3709999999999996</v>
      </c>
      <c r="E79" s="6">
        <f t="shared" si="5"/>
        <v>7.6868999999999996</v>
      </c>
    </row>
    <row r="80" spans="1:5" x14ac:dyDescent="0.25">
      <c r="A80" s="5" t="s">
        <v>131</v>
      </c>
      <c r="B80" t="s">
        <v>130</v>
      </c>
      <c r="C80" s="6">
        <v>7.02</v>
      </c>
      <c r="D80" s="6">
        <f t="shared" si="4"/>
        <v>7.3709999999999996</v>
      </c>
      <c r="E80" s="6">
        <f t="shared" si="5"/>
        <v>7.6868999999999996</v>
      </c>
    </row>
    <row r="81" spans="1:5" x14ac:dyDescent="0.25">
      <c r="A81" s="5" t="s">
        <v>132</v>
      </c>
      <c r="B81" t="s">
        <v>130</v>
      </c>
      <c r="C81" s="6">
        <v>7.02</v>
      </c>
      <c r="D81" s="6">
        <f t="shared" si="4"/>
        <v>7.3709999999999996</v>
      </c>
      <c r="E81" s="6">
        <f t="shared" si="5"/>
        <v>7.6868999999999996</v>
      </c>
    </row>
    <row r="82" spans="1:5" x14ac:dyDescent="0.25">
      <c r="A82" s="5" t="s">
        <v>133</v>
      </c>
      <c r="B82" t="s">
        <v>134</v>
      </c>
      <c r="C82" s="6">
        <v>31.25</v>
      </c>
      <c r="D82" s="6">
        <f t="shared" si="4"/>
        <v>32.8125</v>
      </c>
      <c r="E82" s="6">
        <f t="shared" si="5"/>
        <v>34.21875</v>
      </c>
    </row>
    <row r="83" spans="1:5" x14ac:dyDescent="0.25">
      <c r="A83" s="5" t="s">
        <v>135</v>
      </c>
      <c r="B83" t="s">
        <v>136</v>
      </c>
      <c r="C83" s="6">
        <v>37.49</v>
      </c>
      <c r="D83" s="6">
        <f t="shared" si="4"/>
        <v>39.364500000000007</v>
      </c>
      <c r="E83" s="6">
        <f t="shared" si="5"/>
        <v>41.051549999999999</v>
      </c>
    </row>
    <row r="84" spans="1:5" x14ac:dyDescent="0.25">
      <c r="A84" s="5" t="s">
        <v>137</v>
      </c>
      <c r="B84" t="s">
        <v>138</v>
      </c>
      <c r="C84" s="6">
        <v>10.53</v>
      </c>
      <c r="D84" s="6">
        <f t="shared" si="4"/>
        <v>11.0565</v>
      </c>
      <c r="E84" s="6">
        <f t="shared" si="5"/>
        <v>11.530349999999999</v>
      </c>
    </row>
    <row r="85" spans="1:5" x14ac:dyDescent="0.25">
      <c r="A85" s="5" t="s">
        <v>139</v>
      </c>
      <c r="B85" t="s">
        <v>138</v>
      </c>
      <c r="C85" s="6">
        <v>10.53</v>
      </c>
      <c r="D85" s="6">
        <f t="shared" si="4"/>
        <v>11.0565</v>
      </c>
      <c r="E85" s="6">
        <f t="shared" si="5"/>
        <v>11.530349999999999</v>
      </c>
    </row>
    <row r="86" spans="1:5" x14ac:dyDescent="0.25">
      <c r="A86" s="5" t="s">
        <v>140</v>
      </c>
      <c r="B86" t="s">
        <v>138</v>
      </c>
      <c r="C86" s="6">
        <v>10.53</v>
      </c>
      <c r="D86" s="6">
        <f t="shared" si="4"/>
        <v>11.0565</v>
      </c>
      <c r="E86" s="6">
        <f t="shared" si="5"/>
        <v>11.530349999999999</v>
      </c>
    </row>
    <row r="87" spans="1:5" x14ac:dyDescent="0.25">
      <c r="A87" s="5" t="s">
        <v>141</v>
      </c>
      <c r="B87" t="s">
        <v>142</v>
      </c>
      <c r="C87" s="6">
        <v>7.87</v>
      </c>
      <c r="D87" s="6">
        <f t="shared" si="4"/>
        <v>8.2635000000000005</v>
      </c>
      <c r="E87" s="6">
        <f t="shared" si="5"/>
        <v>8.6176499999999994</v>
      </c>
    </row>
    <row r="88" spans="1:5" x14ac:dyDescent="0.25">
      <c r="A88" s="5" t="s">
        <v>143</v>
      </c>
      <c r="B88" t="s">
        <v>142</v>
      </c>
      <c r="C88" s="6">
        <v>7.87</v>
      </c>
      <c r="D88" s="6">
        <f t="shared" si="4"/>
        <v>8.2635000000000005</v>
      </c>
      <c r="E88" s="6">
        <f t="shared" si="5"/>
        <v>8.6176499999999994</v>
      </c>
    </row>
    <row r="89" spans="1:5" x14ac:dyDescent="0.25">
      <c r="A89" s="5" t="s">
        <v>144</v>
      </c>
      <c r="B89" t="s">
        <v>142</v>
      </c>
      <c r="C89" s="6">
        <v>7.87</v>
      </c>
      <c r="D89" s="6">
        <f t="shared" si="4"/>
        <v>8.2635000000000005</v>
      </c>
      <c r="E89" s="6">
        <f t="shared" si="5"/>
        <v>8.6176499999999994</v>
      </c>
    </row>
    <row r="90" spans="1:5" x14ac:dyDescent="0.25">
      <c r="A90" s="5" t="s">
        <v>145</v>
      </c>
      <c r="B90" t="s">
        <v>146</v>
      </c>
      <c r="C90" s="6">
        <v>20.65</v>
      </c>
      <c r="D90" s="6">
        <f t="shared" si="4"/>
        <v>21.682500000000001</v>
      </c>
      <c r="E90" s="6">
        <f t="shared" si="5"/>
        <v>22.611749999999997</v>
      </c>
    </row>
    <row r="91" spans="1:5" x14ac:dyDescent="0.25">
      <c r="A91" s="5" t="s">
        <v>147</v>
      </c>
      <c r="B91" t="s">
        <v>146</v>
      </c>
      <c r="C91" s="6">
        <v>20.65</v>
      </c>
      <c r="D91" s="6">
        <f t="shared" si="4"/>
        <v>21.682500000000001</v>
      </c>
      <c r="E91" s="6">
        <f t="shared" si="5"/>
        <v>22.611749999999997</v>
      </c>
    </row>
    <row r="92" spans="1:5" x14ac:dyDescent="0.25">
      <c r="A92" s="5" t="s">
        <v>148</v>
      </c>
      <c r="B92" t="s">
        <v>146</v>
      </c>
      <c r="C92" s="6">
        <v>20.65</v>
      </c>
      <c r="D92" s="6">
        <f t="shared" si="4"/>
        <v>21.682500000000001</v>
      </c>
      <c r="E92" s="6">
        <f t="shared" si="5"/>
        <v>22.611749999999997</v>
      </c>
    </row>
    <row r="93" spans="1:5" x14ac:dyDescent="0.25">
      <c r="A93" s="5" t="s">
        <v>149</v>
      </c>
      <c r="B93" t="s">
        <v>150</v>
      </c>
      <c r="C93" s="6">
        <v>24.78</v>
      </c>
      <c r="D93" s="6">
        <f t="shared" si="4"/>
        <v>26.019000000000002</v>
      </c>
      <c r="E93" s="6">
        <f t="shared" si="5"/>
        <v>27.1341</v>
      </c>
    </row>
    <row r="94" spans="1:5" x14ac:dyDescent="0.25">
      <c r="A94" s="5" t="s">
        <v>151</v>
      </c>
      <c r="B94" t="s">
        <v>150</v>
      </c>
      <c r="C94" s="6">
        <v>24.78</v>
      </c>
      <c r="D94" s="6">
        <f t="shared" si="4"/>
        <v>26.019000000000002</v>
      </c>
      <c r="E94" s="6">
        <f t="shared" si="5"/>
        <v>27.1341</v>
      </c>
    </row>
    <row r="95" spans="1:5" x14ac:dyDescent="0.25">
      <c r="A95" s="5" t="s">
        <v>152</v>
      </c>
      <c r="B95" t="s">
        <v>150</v>
      </c>
      <c r="C95" s="6">
        <v>24.78</v>
      </c>
      <c r="D95" s="6">
        <f t="shared" si="4"/>
        <v>26.019000000000002</v>
      </c>
      <c r="E95" s="6">
        <f t="shared" si="5"/>
        <v>27.1341</v>
      </c>
    </row>
    <row r="96" spans="1:5" x14ac:dyDescent="0.25">
      <c r="A96" s="5" t="s">
        <v>153</v>
      </c>
      <c r="B96" t="s">
        <v>154</v>
      </c>
      <c r="C96" s="6">
        <v>20.65</v>
      </c>
      <c r="D96" s="6">
        <f t="shared" si="4"/>
        <v>21.682500000000001</v>
      </c>
      <c r="E96" s="6">
        <f t="shared" si="5"/>
        <v>22.611749999999997</v>
      </c>
    </row>
    <row r="97" spans="1:5" x14ac:dyDescent="0.25">
      <c r="A97" s="5" t="s">
        <v>155</v>
      </c>
      <c r="B97" t="s">
        <v>156</v>
      </c>
      <c r="C97" s="6">
        <v>24.78</v>
      </c>
      <c r="D97" s="6">
        <f t="shared" si="4"/>
        <v>26.019000000000002</v>
      </c>
      <c r="E97" s="6">
        <f t="shared" si="5"/>
        <v>27.1341</v>
      </c>
    </row>
    <row r="98" spans="1:5" x14ac:dyDescent="0.25">
      <c r="A98" s="5" t="s">
        <v>157</v>
      </c>
      <c r="B98" t="s">
        <v>158</v>
      </c>
      <c r="C98" s="6">
        <v>7.87</v>
      </c>
      <c r="D98" s="6">
        <f t="shared" si="4"/>
        <v>8.2635000000000005</v>
      </c>
      <c r="E98" s="6">
        <f t="shared" si="5"/>
        <v>8.6176499999999994</v>
      </c>
    </row>
    <row r="99" spans="1:5" x14ac:dyDescent="0.25">
      <c r="A99" s="5" t="s">
        <v>159</v>
      </c>
      <c r="B99" t="s">
        <v>158</v>
      </c>
      <c r="C99" s="6">
        <v>7.87</v>
      </c>
      <c r="D99" s="6">
        <f t="shared" si="4"/>
        <v>8.2635000000000005</v>
      </c>
      <c r="E99" s="6">
        <f t="shared" si="5"/>
        <v>8.6176499999999994</v>
      </c>
    </row>
    <row r="100" spans="1:5" x14ac:dyDescent="0.25">
      <c r="A100" s="5" t="s">
        <v>160</v>
      </c>
      <c r="B100" t="s">
        <v>158</v>
      </c>
      <c r="C100" s="6">
        <v>7.87</v>
      </c>
      <c r="D100" s="6">
        <f t="shared" si="4"/>
        <v>8.2635000000000005</v>
      </c>
      <c r="E100" s="6">
        <f t="shared" si="5"/>
        <v>8.6176499999999994</v>
      </c>
    </row>
    <row r="101" spans="1:5" x14ac:dyDescent="0.25">
      <c r="A101" s="5" t="s">
        <v>161</v>
      </c>
      <c r="B101" t="s">
        <v>162</v>
      </c>
      <c r="C101" s="6">
        <v>7.96</v>
      </c>
      <c r="D101" s="6">
        <f t="shared" ref="D101:D132" si="6">C101*1.05</f>
        <v>8.3580000000000005</v>
      </c>
      <c r="E101" s="6">
        <f t="shared" ref="E101:E132" si="7">C101*1.095</f>
        <v>8.7162000000000006</v>
      </c>
    </row>
    <row r="102" spans="1:5" x14ac:dyDescent="0.25">
      <c r="A102" s="5" t="s">
        <v>163</v>
      </c>
      <c r="B102" t="s">
        <v>164</v>
      </c>
      <c r="C102" s="6">
        <v>7.96</v>
      </c>
      <c r="D102" s="6">
        <f t="shared" si="6"/>
        <v>8.3580000000000005</v>
      </c>
      <c r="E102" s="6">
        <f t="shared" si="7"/>
        <v>8.7162000000000006</v>
      </c>
    </row>
    <row r="103" spans="1:5" x14ac:dyDescent="0.25">
      <c r="A103" s="5" t="s">
        <v>165</v>
      </c>
      <c r="B103" t="s">
        <v>166</v>
      </c>
      <c r="C103" s="6">
        <v>10.33</v>
      </c>
      <c r="D103" s="6">
        <f t="shared" si="6"/>
        <v>10.846500000000001</v>
      </c>
      <c r="E103" s="6">
        <f t="shared" si="7"/>
        <v>11.311349999999999</v>
      </c>
    </row>
    <row r="104" spans="1:5" x14ac:dyDescent="0.25">
      <c r="A104" s="5" t="s">
        <v>167</v>
      </c>
      <c r="B104" t="s">
        <v>168</v>
      </c>
      <c r="C104" s="6">
        <v>37.17</v>
      </c>
      <c r="D104" s="6">
        <f t="shared" si="6"/>
        <v>39.028500000000001</v>
      </c>
      <c r="E104" s="6">
        <f t="shared" si="7"/>
        <v>40.701149999999998</v>
      </c>
    </row>
    <row r="105" spans="1:5" x14ac:dyDescent="0.25">
      <c r="A105" s="5" t="s">
        <v>169</v>
      </c>
      <c r="B105" t="s">
        <v>170</v>
      </c>
      <c r="C105" s="6">
        <v>44.61</v>
      </c>
      <c r="D105" s="6">
        <f t="shared" si="6"/>
        <v>46.840499999999999</v>
      </c>
      <c r="E105" s="6">
        <f t="shared" si="7"/>
        <v>48.847949999999997</v>
      </c>
    </row>
    <row r="106" spans="1:5" x14ac:dyDescent="0.25">
      <c r="A106" s="5" t="s">
        <v>171</v>
      </c>
      <c r="B106" t="s">
        <v>172</v>
      </c>
      <c r="C106" s="6">
        <v>12.81</v>
      </c>
      <c r="D106" s="6">
        <f t="shared" si="6"/>
        <v>13.450500000000002</v>
      </c>
      <c r="E106" s="6">
        <f t="shared" si="7"/>
        <v>14.026949999999999</v>
      </c>
    </row>
    <row r="107" spans="1:5" x14ac:dyDescent="0.25">
      <c r="A107" s="5" t="s">
        <v>173</v>
      </c>
      <c r="B107" t="s">
        <v>174</v>
      </c>
      <c r="C107" s="6">
        <v>31.25</v>
      </c>
      <c r="D107" s="6">
        <f t="shared" si="6"/>
        <v>32.8125</v>
      </c>
      <c r="E107" s="6">
        <f t="shared" si="7"/>
        <v>34.21875</v>
      </c>
    </row>
    <row r="108" spans="1:5" x14ac:dyDescent="0.25">
      <c r="A108" s="5" t="s">
        <v>175</v>
      </c>
      <c r="B108" t="s">
        <v>176</v>
      </c>
      <c r="C108" s="6">
        <v>37.49</v>
      </c>
      <c r="D108" s="6">
        <f t="shared" si="6"/>
        <v>39.364500000000007</v>
      </c>
      <c r="E108" s="6">
        <f t="shared" si="7"/>
        <v>41.051549999999999</v>
      </c>
    </row>
    <row r="109" spans="1:5" x14ac:dyDescent="0.25">
      <c r="A109" s="5" t="s">
        <v>177</v>
      </c>
      <c r="B109" t="s">
        <v>178</v>
      </c>
      <c r="C109" s="6">
        <v>7.02</v>
      </c>
      <c r="D109" s="6">
        <f t="shared" si="6"/>
        <v>7.3709999999999996</v>
      </c>
      <c r="E109" s="6">
        <f t="shared" si="7"/>
        <v>7.6868999999999996</v>
      </c>
    </row>
    <row r="110" spans="1:5" x14ac:dyDescent="0.25">
      <c r="A110" s="5" t="s">
        <v>179</v>
      </c>
      <c r="B110" t="s">
        <v>180</v>
      </c>
      <c r="C110" s="6">
        <v>2.3199999999999998</v>
      </c>
      <c r="D110" s="6">
        <f t="shared" si="6"/>
        <v>2.4359999999999999</v>
      </c>
      <c r="E110" s="6">
        <f t="shared" si="7"/>
        <v>2.5403999999999995</v>
      </c>
    </row>
    <row r="111" spans="1:5" x14ac:dyDescent="0.25">
      <c r="A111" s="5" t="s">
        <v>181</v>
      </c>
      <c r="B111" t="s">
        <v>180</v>
      </c>
      <c r="C111" s="6">
        <v>2.3199999999999998</v>
      </c>
      <c r="D111" s="6">
        <f t="shared" si="6"/>
        <v>2.4359999999999999</v>
      </c>
      <c r="E111" s="6">
        <f t="shared" si="7"/>
        <v>2.5403999999999995</v>
      </c>
    </row>
    <row r="112" spans="1:5" x14ac:dyDescent="0.25">
      <c r="A112" s="5" t="s">
        <v>182</v>
      </c>
      <c r="B112" t="s">
        <v>183</v>
      </c>
      <c r="C112" s="6">
        <v>2.3199999999999998</v>
      </c>
      <c r="D112" s="6">
        <f t="shared" si="6"/>
        <v>2.4359999999999999</v>
      </c>
      <c r="E112" s="6">
        <f t="shared" si="7"/>
        <v>2.5403999999999995</v>
      </c>
    </row>
    <row r="113" spans="1:5" x14ac:dyDescent="0.25">
      <c r="A113" s="5" t="s">
        <v>184</v>
      </c>
      <c r="B113" t="s">
        <v>183</v>
      </c>
      <c r="C113" s="6">
        <v>2.3199999999999998</v>
      </c>
      <c r="D113" s="6">
        <f t="shared" si="6"/>
        <v>2.4359999999999999</v>
      </c>
      <c r="E113" s="6">
        <f t="shared" si="7"/>
        <v>2.5403999999999995</v>
      </c>
    </row>
    <row r="114" spans="1:5" x14ac:dyDescent="0.25">
      <c r="A114" s="5" t="s">
        <v>185</v>
      </c>
      <c r="B114" t="s">
        <v>180</v>
      </c>
      <c r="C114" s="6">
        <v>3.28</v>
      </c>
      <c r="D114" s="6">
        <f t="shared" si="6"/>
        <v>3.444</v>
      </c>
      <c r="E114" s="6">
        <f t="shared" si="7"/>
        <v>3.5915999999999997</v>
      </c>
    </row>
    <row r="115" spans="1:5" x14ac:dyDescent="0.25">
      <c r="A115" s="5" t="s">
        <v>186</v>
      </c>
      <c r="B115" t="s">
        <v>180</v>
      </c>
      <c r="C115" s="6">
        <v>3.28</v>
      </c>
      <c r="D115" s="6">
        <f t="shared" si="6"/>
        <v>3.444</v>
      </c>
      <c r="E115" s="6">
        <f t="shared" si="7"/>
        <v>3.5915999999999997</v>
      </c>
    </row>
    <row r="116" spans="1:5" x14ac:dyDescent="0.25">
      <c r="A116" s="5" t="s">
        <v>187</v>
      </c>
      <c r="B116" t="s">
        <v>183</v>
      </c>
      <c r="C116" s="6">
        <v>3.28</v>
      </c>
      <c r="D116" s="6">
        <f t="shared" si="6"/>
        <v>3.444</v>
      </c>
      <c r="E116" s="6">
        <f t="shared" si="7"/>
        <v>3.5915999999999997</v>
      </c>
    </row>
    <row r="117" spans="1:5" x14ac:dyDescent="0.25">
      <c r="A117" s="5" t="s">
        <v>188</v>
      </c>
      <c r="B117" t="s">
        <v>183</v>
      </c>
      <c r="C117" s="6">
        <v>3.28</v>
      </c>
      <c r="D117" s="6">
        <f t="shared" si="6"/>
        <v>3.444</v>
      </c>
      <c r="E117" s="6">
        <f t="shared" si="7"/>
        <v>3.5915999999999997</v>
      </c>
    </row>
    <row r="118" spans="1:5" x14ac:dyDescent="0.25">
      <c r="A118" s="5" t="s">
        <v>189</v>
      </c>
      <c r="B118" t="s">
        <v>190</v>
      </c>
      <c r="C118" s="6">
        <v>0.81</v>
      </c>
      <c r="D118" s="6">
        <f t="shared" si="6"/>
        <v>0.85050000000000014</v>
      </c>
      <c r="E118" s="6">
        <f t="shared" si="7"/>
        <v>0.88695000000000002</v>
      </c>
    </row>
    <row r="119" spans="1:5" x14ac:dyDescent="0.25">
      <c r="A119" s="5" t="s">
        <v>191</v>
      </c>
      <c r="B119" t="s">
        <v>190</v>
      </c>
      <c r="C119" s="6">
        <v>0.81</v>
      </c>
      <c r="D119" s="6">
        <f t="shared" si="6"/>
        <v>0.85050000000000014</v>
      </c>
      <c r="E119" s="6">
        <f t="shared" si="7"/>
        <v>0.88695000000000002</v>
      </c>
    </row>
    <row r="120" spans="1:5" x14ac:dyDescent="0.25">
      <c r="A120" s="5" t="s">
        <v>192</v>
      </c>
      <c r="B120" t="s">
        <v>183</v>
      </c>
      <c r="C120" s="6">
        <v>0.81</v>
      </c>
      <c r="D120" s="6">
        <f t="shared" si="6"/>
        <v>0.85050000000000014</v>
      </c>
      <c r="E120" s="6">
        <f t="shared" si="7"/>
        <v>0.88695000000000002</v>
      </c>
    </row>
    <row r="121" spans="1:5" x14ac:dyDescent="0.25">
      <c r="A121" s="5" t="s">
        <v>193</v>
      </c>
      <c r="B121" t="s">
        <v>183</v>
      </c>
      <c r="C121" s="6">
        <v>0.81</v>
      </c>
      <c r="D121" s="6">
        <f t="shared" si="6"/>
        <v>0.85050000000000014</v>
      </c>
      <c r="E121" s="6">
        <f t="shared" si="7"/>
        <v>0.88695000000000002</v>
      </c>
    </row>
    <row r="122" spans="1:5" x14ac:dyDescent="0.25">
      <c r="A122" s="5" t="s">
        <v>194</v>
      </c>
      <c r="B122" t="s">
        <v>190</v>
      </c>
      <c r="C122" s="6">
        <v>1.1100000000000001</v>
      </c>
      <c r="D122" s="6">
        <f t="shared" si="6"/>
        <v>1.1655000000000002</v>
      </c>
      <c r="E122" s="6">
        <f t="shared" si="7"/>
        <v>1.2154500000000001</v>
      </c>
    </row>
    <row r="123" spans="1:5" x14ac:dyDescent="0.25">
      <c r="A123" s="5" t="s">
        <v>195</v>
      </c>
      <c r="B123" t="s">
        <v>190</v>
      </c>
      <c r="C123" s="6">
        <v>1.1100000000000001</v>
      </c>
      <c r="D123" s="6">
        <f t="shared" si="6"/>
        <v>1.1655000000000002</v>
      </c>
      <c r="E123" s="6">
        <f t="shared" si="7"/>
        <v>1.2154500000000001</v>
      </c>
    </row>
    <row r="124" spans="1:5" x14ac:dyDescent="0.25">
      <c r="A124" s="5" t="s">
        <v>196</v>
      </c>
      <c r="B124" t="s">
        <v>183</v>
      </c>
      <c r="C124" s="6">
        <v>1.1100000000000001</v>
      </c>
      <c r="D124" s="6">
        <f t="shared" si="6"/>
        <v>1.1655000000000002</v>
      </c>
      <c r="E124" s="6">
        <f t="shared" si="7"/>
        <v>1.2154500000000001</v>
      </c>
    </row>
    <row r="125" spans="1:5" x14ac:dyDescent="0.25">
      <c r="A125" s="5" t="s">
        <v>197</v>
      </c>
      <c r="B125" t="s">
        <v>183</v>
      </c>
      <c r="C125" s="6">
        <v>1.1100000000000001</v>
      </c>
      <c r="D125" s="6">
        <f t="shared" si="6"/>
        <v>1.1655000000000002</v>
      </c>
      <c r="E125" s="6">
        <f t="shared" si="7"/>
        <v>1.2154500000000001</v>
      </c>
    </row>
    <row r="126" spans="1:5" x14ac:dyDescent="0.25">
      <c r="A126" s="5" t="s">
        <v>198</v>
      </c>
      <c r="B126" t="s">
        <v>199</v>
      </c>
      <c r="C126" s="6">
        <v>2.89</v>
      </c>
      <c r="D126" s="6">
        <f t="shared" si="6"/>
        <v>3.0345000000000004</v>
      </c>
      <c r="E126" s="6">
        <f t="shared" si="7"/>
        <v>3.1645500000000002</v>
      </c>
    </row>
    <row r="127" spans="1:5" x14ac:dyDescent="0.25">
      <c r="A127" s="5" t="s">
        <v>200</v>
      </c>
      <c r="B127" t="s">
        <v>199</v>
      </c>
      <c r="C127" s="6">
        <v>2.89</v>
      </c>
      <c r="D127" s="6">
        <f t="shared" si="6"/>
        <v>3.0345000000000004</v>
      </c>
      <c r="E127" s="6">
        <f t="shared" si="7"/>
        <v>3.1645500000000002</v>
      </c>
    </row>
    <row r="128" spans="1:5" x14ac:dyDescent="0.25">
      <c r="A128" s="5" t="s">
        <v>201</v>
      </c>
      <c r="B128" t="s">
        <v>202</v>
      </c>
      <c r="C128" s="6">
        <v>3.31</v>
      </c>
      <c r="D128" s="6">
        <f t="shared" si="6"/>
        <v>3.4755000000000003</v>
      </c>
      <c r="E128" s="6">
        <f t="shared" si="7"/>
        <v>3.6244499999999999</v>
      </c>
    </row>
    <row r="129" spans="1:6" x14ac:dyDescent="0.25">
      <c r="A129" s="5" t="s">
        <v>203</v>
      </c>
      <c r="B129" t="s">
        <v>204</v>
      </c>
      <c r="C129" s="6">
        <v>2.4300000000000002</v>
      </c>
      <c r="D129" s="6">
        <f t="shared" si="6"/>
        <v>2.5515000000000003</v>
      </c>
      <c r="E129" s="6">
        <f t="shared" si="7"/>
        <v>2.6608499999999999</v>
      </c>
    </row>
    <row r="130" spans="1:6" x14ac:dyDescent="0.25">
      <c r="A130" s="5" t="s">
        <v>205</v>
      </c>
      <c r="B130" t="s">
        <v>206</v>
      </c>
      <c r="C130" s="6">
        <v>61.26</v>
      </c>
      <c r="D130" s="6">
        <f t="shared" si="6"/>
        <v>64.323000000000008</v>
      </c>
      <c r="E130" s="6">
        <f t="shared" si="7"/>
        <v>67.079700000000003</v>
      </c>
    </row>
    <row r="131" spans="1:6" x14ac:dyDescent="0.25">
      <c r="A131" s="5" t="s">
        <v>207</v>
      </c>
      <c r="B131" t="s">
        <v>208</v>
      </c>
      <c r="C131" s="6">
        <v>45.63</v>
      </c>
      <c r="D131" s="6">
        <f t="shared" si="6"/>
        <v>47.911500000000004</v>
      </c>
      <c r="E131" s="6">
        <f t="shared" si="7"/>
        <v>49.964849999999998</v>
      </c>
    </row>
    <row r="132" spans="1:6" x14ac:dyDescent="0.25">
      <c r="A132" s="5" t="s">
        <v>209</v>
      </c>
      <c r="B132" t="s">
        <v>210</v>
      </c>
      <c r="C132" s="6">
        <v>30.14</v>
      </c>
      <c r="D132" s="6">
        <f t="shared" si="6"/>
        <v>31.647000000000002</v>
      </c>
      <c r="E132" s="6">
        <f t="shared" si="7"/>
        <v>33.003300000000003</v>
      </c>
    </row>
    <row r="133" spans="1:6" x14ac:dyDescent="0.25">
      <c r="A133" s="5" t="s">
        <v>211</v>
      </c>
      <c r="B133" t="s">
        <v>212</v>
      </c>
      <c r="C133" s="6">
        <v>3.47</v>
      </c>
      <c r="D133" s="6">
        <f t="shared" ref="D133:D138" si="8">C133*1.05</f>
        <v>3.6435000000000004</v>
      </c>
      <c r="E133" s="6">
        <f t="shared" ref="E133:E138" si="9">C133*1.095</f>
        <v>3.7996500000000002</v>
      </c>
    </row>
    <row r="134" spans="1:6" x14ac:dyDescent="0.25">
      <c r="A134" s="5" t="s">
        <v>213</v>
      </c>
      <c r="B134" t="s">
        <v>214</v>
      </c>
      <c r="C134" s="6">
        <v>6.74</v>
      </c>
      <c r="D134" s="6">
        <f t="shared" si="8"/>
        <v>7.0770000000000008</v>
      </c>
      <c r="E134" s="6">
        <f t="shared" si="9"/>
        <v>7.3803000000000001</v>
      </c>
    </row>
    <row r="135" spans="1:6" x14ac:dyDescent="0.25">
      <c r="A135" s="5" t="s">
        <v>215</v>
      </c>
      <c r="B135" t="s">
        <v>216</v>
      </c>
      <c r="C135" s="6">
        <v>18.670000000000002</v>
      </c>
      <c r="D135" s="6">
        <f t="shared" si="8"/>
        <v>19.603500000000004</v>
      </c>
      <c r="E135" s="6">
        <f t="shared" si="9"/>
        <v>20.443650000000002</v>
      </c>
    </row>
    <row r="136" spans="1:6" x14ac:dyDescent="0.25">
      <c r="A136" s="5" t="s">
        <v>217</v>
      </c>
      <c r="B136" t="s">
        <v>218</v>
      </c>
      <c r="C136" s="6">
        <v>8.3000000000000007</v>
      </c>
      <c r="D136" s="6">
        <f t="shared" si="8"/>
        <v>8.7150000000000016</v>
      </c>
      <c r="E136" s="6">
        <f t="shared" si="9"/>
        <v>9.0884999999999998</v>
      </c>
    </row>
    <row r="137" spans="1:6" x14ac:dyDescent="0.25">
      <c r="A137" s="5" t="s">
        <v>219</v>
      </c>
      <c r="B137" t="s">
        <v>220</v>
      </c>
      <c r="C137" s="6">
        <v>6.48</v>
      </c>
      <c r="D137" s="6">
        <f t="shared" si="8"/>
        <v>6.8040000000000012</v>
      </c>
      <c r="E137" s="6">
        <f t="shared" si="9"/>
        <v>7.0956000000000001</v>
      </c>
    </row>
    <row r="138" spans="1:6" x14ac:dyDescent="0.25">
      <c r="A138" s="5" t="s">
        <v>221</v>
      </c>
      <c r="B138" t="s">
        <v>222</v>
      </c>
      <c r="C138" s="6">
        <v>10.33</v>
      </c>
      <c r="D138" s="6">
        <f t="shared" si="8"/>
        <v>10.846500000000001</v>
      </c>
      <c r="E138" s="6">
        <f t="shared" si="9"/>
        <v>11.311349999999999</v>
      </c>
    </row>
    <row r="141" spans="1:6" x14ac:dyDescent="0.25">
      <c r="A141" s="16" t="s">
        <v>507</v>
      </c>
      <c r="B141" s="16"/>
      <c r="C141" s="16"/>
      <c r="D141" s="16"/>
      <c r="E141" s="16"/>
      <c r="F141" s="16"/>
    </row>
    <row r="142" spans="1:6" x14ac:dyDescent="0.25">
      <c r="A142" s="16" t="s">
        <v>508</v>
      </c>
      <c r="B142" s="16"/>
      <c r="C142" s="16"/>
      <c r="D142" s="16"/>
      <c r="E142" s="16"/>
      <c r="F142" s="16"/>
    </row>
  </sheetData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43"/>
  <sheetViews>
    <sheetView zoomScaleNormal="100" workbookViewId="0">
      <pane ySplit="1" topLeftCell="A91" activePane="bottomLeft" state="frozen"/>
      <selection pane="bottomLeft" activeCell="B135" sqref="B135"/>
    </sheetView>
  </sheetViews>
  <sheetFormatPr baseColWidth="10" defaultColWidth="10.5703125" defaultRowHeight="15" x14ac:dyDescent="0.25"/>
  <cols>
    <col min="1" max="1" width="11.42578125" style="2" customWidth="1"/>
    <col min="2" max="2" width="86.5703125" customWidth="1"/>
    <col min="3" max="3" width="15" customWidth="1"/>
    <col min="4" max="4" width="20.5703125" customWidth="1"/>
  </cols>
  <sheetData>
    <row r="1" spans="1:4" x14ac:dyDescent="0.25">
      <c r="C1" s="11" t="s">
        <v>510</v>
      </c>
    </row>
    <row r="2" spans="1:4" ht="21" x14ac:dyDescent="0.35">
      <c r="A2" s="48" t="s">
        <v>223</v>
      </c>
      <c r="B2" s="48"/>
      <c r="C2" s="48"/>
      <c r="D2" s="48"/>
    </row>
    <row r="3" spans="1:4" x14ac:dyDescent="0.25">
      <c r="C3" s="1"/>
    </row>
    <row r="4" spans="1:4" x14ac:dyDescent="0.25">
      <c r="B4" t="s">
        <v>224</v>
      </c>
      <c r="C4" s="7">
        <v>6.19</v>
      </c>
    </row>
    <row r="5" spans="1:4" x14ac:dyDescent="0.25">
      <c r="B5" t="s">
        <v>225</v>
      </c>
      <c r="C5" s="7">
        <v>7.24</v>
      </c>
    </row>
    <row r="6" spans="1:4" x14ac:dyDescent="0.25">
      <c r="B6" t="s">
        <v>226</v>
      </c>
      <c r="C6" s="7">
        <v>4.95</v>
      </c>
    </row>
    <row r="7" spans="1:4" x14ac:dyDescent="0.25">
      <c r="B7" t="s">
        <v>227</v>
      </c>
      <c r="C7" s="7">
        <v>5.79</v>
      </c>
    </row>
    <row r="9" spans="1:4" x14ac:dyDescent="0.25">
      <c r="A9" s="5" t="s">
        <v>4</v>
      </c>
      <c r="B9" s="1" t="s">
        <v>5</v>
      </c>
      <c r="C9" s="1"/>
      <c r="D9" s="1"/>
    </row>
    <row r="10" spans="1:4" x14ac:dyDescent="0.25">
      <c r="A10" s="5" t="s">
        <v>228</v>
      </c>
      <c r="B10" t="s">
        <v>229</v>
      </c>
      <c r="C10" s="6">
        <f>GKVN</f>
        <v>6.19</v>
      </c>
      <c r="D10" s="6"/>
    </row>
    <row r="11" spans="1:4" x14ac:dyDescent="0.25">
      <c r="A11" s="5" t="s">
        <v>230</v>
      </c>
      <c r="B11" t="s">
        <v>231</v>
      </c>
      <c r="C11" s="6">
        <f>GKVN</f>
        <v>6.19</v>
      </c>
      <c r="D11" s="6"/>
    </row>
    <row r="12" spans="1:4" x14ac:dyDescent="0.25">
      <c r="A12" s="5" t="s">
        <v>232</v>
      </c>
      <c r="B12" t="s">
        <v>233</v>
      </c>
      <c r="C12" s="6">
        <f>GKVN</f>
        <v>6.19</v>
      </c>
      <c r="D12" s="6"/>
    </row>
    <row r="13" spans="1:4" x14ac:dyDescent="0.25">
      <c r="A13" s="5" t="s">
        <v>234</v>
      </c>
      <c r="B13" t="s">
        <v>235</v>
      </c>
      <c r="C13" s="6">
        <f>GKVN</f>
        <v>6.19</v>
      </c>
      <c r="D13" s="6"/>
    </row>
    <row r="14" spans="1:4" x14ac:dyDescent="0.25">
      <c r="A14" s="5" t="s">
        <v>236</v>
      </c>
      <c r="B14" t="s">
        <v>237</v>
      </c>
      <c r="C14" s="6">
        <f>GKVZ</f>
        <v>7.24</v>
      </c>
      <c r="D14" s="6"/>
    </row>
    <row r="15" spans="1:4" x14ac:dyDescent="0.25">
      <c r="A15" s="5" t="s">
        <v>238</v>
      </c>
      <c r="B15" t="s">
        <v>239</v>
      </c>
      <c r="C15" s="6">
        <f>GKVZ</f>
        <v>7.24</v>
      </c>
      <c r="D15" s="6"/>
    </row>
    <row r="16" spans="1:4" x14ac:dyDescent="0.25">
      <c r="A16" s="5" t="s">
        <v>240</v>
      </c>
      <c r="B16" t="s">
        <v>241</v>
      </c>
      <c r="C16" s="6">
        <f>GKVZ</f>
        <v>7.24</v>
      </c>
      <c r="D16" s="6"/>
    </row>
    <row r="17" spans="1:4" x14ac:dyDescent="0.25">
      <c r="A17" s="5" t="s">
        <v>242</v>
      </c>
      <c r="B17" t="s">
        <v>243</v>
      </c>
      <c r="C17" s="6">
        <f>GKVZ</f>
        <v>7.24</v>
      </c>
      <c r="D17" s="6"/>
    </row>
    <row r="18" spans="1:4" x14ac:dyDescent="0.25">
      <c r="A18" s="5" t="s">
        <v>244</v>
      </c>
      <c r="B18" t="s">
        <v>245</v>
      </c>
      <c r="C18" s="6">
        <f t="shared" ref="C18:C25" si="0">GKVN</f>
        <v>6.19</v>
      </c>
      <c r="D18" s="6"/>
    </row>
    <row r="19" spans="1:4" x14ac:dyDescent="0.25">
      <c r="A19" s="5" t="s">
        <v>246</v>
      </c>
      <c r="B19" t="s">
        <v>247</v>
      </c>
      <c r="C19" s="6">
        <f t="shared" si="0"/>
        <v>6.19</v>
      </c>
      <c r="D19" s="6"/>
    </row>
    <row r="20" spans="1:4" x14ac:dyDescent="0.25">
      <c r="A20" s="5" t="s">
        <v>248</v>
      </c>
      <c r="B20" t="s">
        <v>249</v>
      </c>
      <c r="C20" s="6">
        <f t="shared" si="0"/>
        <v>6.19</v>
      </c>
      <c r="D20" s="6"/>
    </row>
    <row r="21" spans="1:4" x14ac:dyDescent="0.25">
      <c r="A21" s="5" t="s">
        <v>250</v>
      </c>
      <c r="B21" t="s">
        <v>251</v>
      </c>
      <c r="C21" s="6">
        <f t="shared" si="0"/>
        <v>6.19</v>
      </c>
      <c r="D21" s="6"/>
    </row>
    <row r="22" spans="1:4" x14ac:dyDescent="0.25">
      <c r="A22" s="5" t="s">
        <v>252</v>
      </c>
      <c r="B22" t="s">
        <v>253</v>
      </c>
      <c r="C22" s="6">
        <f t="shared" si="0"/>
        <v>6.19</v>
      </c>
      <c r="D22" s="6"/>
    </row>
    <row r="23" spans="1:4" x14ac:dyDescent="0.25">
      <c r="A23" s="5" t="s">
        <v>254</v>
      </c>
      <c r="B23" t="s">
        <v>255</v>
      </c>
      <c r="C23" s="6">
        <f t="shared" si="0"/>
        <v>6.19</v>
      </c>
      <c r="D23" s="6"/>
    </row>
    <row r="24" spans="1:4" x14ac:dyDescent="0.25">
      <c r="A24" s="5" t="s">
        <v>256</v>
      </c>
      <c r="B24" t="s">
        <v>257</v>
      </c>
      <c r="C24" s="6">
        <f t="shared" si="0"/>
        <v>6.19</v>
      </c>
      <c r="D24" s="6"/>
    </row>
    <row r="25" spans="1:4" x14ac:dyDescent="0.25">
      <c r="A25" s="5" t="s">
        <v>258</v>
      </c>
      <c r="B25" t="s">
        <v>259</v>
      </c>
      <c r="C25" s="6">
        <f t="shared" si="0"/>
        <v>6.19</v>
      </c>
      <c r="D25" s="6"/>
    </row>
    <row r="26" spans="1:4" x14ac:dyDescent="0.25">
      <c r="A26" s="5" t="s">
        <v>260</v>
      </c>
      <c r="B26" t="s">
        <v>261</v>
      </c>
      <c r="C26" s="6">
        <f>GKVZ</f>
        <v>7.24</v>
      </c>
      <c r="D26" s="6"/>
    </row>
    <row r="27" spans="1:4" x14ac:dyDescent="0.25">
      <c r="A27" s="5" t="s">
        <v>262</v>
      </c>
      <c r="B27" t="s">
        <v>263</v>
      </c>
      <c r="C27" s="6">
        <f>GKVZ</f>
        <v>7.24</v>
      </c>
      <c r="D27" s="6"/>
    </row>
    <row r="28" spans="1:4" x14ac:dyDescent="0.25">
      <c r="A28" s="5" t="s">
        <v>264</v>
      </c>
      <c r="B28" t="s">
        <v>265</v>
      </c>
      <c r="C28" s="6">
        <f>GKVN</f>
        <v>6.19</v>
      </c>
      <c r="D28" s="6"/>
    </row>
    <row r="29" spans="1:4" x14ac:dyDescent="0.25">
      <c r="A29" s="5" t="s">
        <v>266</v>
      </c>
      <c r="B29" t="s">
        <v>267</v>
      </c>
      <c r="C29" s="6">
        <f>GKVN</f>
        <v>6.19</v>
      </c>
      <c r="D29" s="6"/>
    </row>
    <row r="30" spans="1:4" x14ac:dyDescent="0.25">
      <c r="A30" s="5" t="s">
        <v>268</v>
      </c>
      <c r="B30" t="s">
        <v>269</v>
      </c>
      <c r="C30" s="6">
        <f>GKVZ</f>
        <v>7.24</v>
      </c>
      <c r="D30" s="6"/>
    </row>
    <row r="31" spans="1:4" x14ac:dyDescent="0.25">
      <c r="A31" s="5" t="s">
        <v>270</v>
      </c>
      <c r="B31" t="s">
        <v>271</v>
      </c>
      <c r="C31" s="6">
        <f>GKVZ</f>
        <v>7.24</v>
      </c>
      <c r="D31" s="6"/>
    </row>
    <row r="32" spans="1:4" x14ac:dyDescent="0.25">
      <c r="A32" s="5" t="s">
        <v>272</v>
      </c>
      <c r="B32" t="s">
        <v>273</v>
      </c>
      <c r="C32" s="6">
        <f>GKVB</f>
        <v>4.95</v>
      </c>
      <c r="D32" s="6"/>
    </row>
    <row r="33" spans="1:4" x14ac:dyDescent="0.25">
      <c r="A33" s="5" t="s">
        <v>274</v>
      </c>
      <c r="B33" t="s">
        <v>275</v>
      </c>
      <c r="C33" s="6">
        <v>5.79</v>
      </c>
      <c r="D33" s="6"/>
    </row>
    <row r="34" spans="1:4" x14ac:dyDescent="0.25">
      <c r="A34" s="5" t="s">
        <v>276</v>
      </c>
      <c r="B34" t="s">
        <v>277</v>
      </c>
      <c r="C34" s="6">
        <v>1.86</v>
      </c>
      <c r="D34" s="6"/>
    </row>
    <row r="35" spans="1:4" x14ac:dyDescent="0.25">
      <c r="A35" s="5" t="s">
        <v>278</v>
      </c>
      <c r="B35" t="s">
        <v>279</v>
      </c>
      <c r="C35" s="6">
        <v>2.17</v>
      </c>
      <c r="D35" s="6"/>
    </row>
    <row r="36" spans="1:4" x14ac:dyDescent="0.25">
      <c r="A36" s="5" t="s">
        <v>280</v>
      </c>
      <c r="B36" t="s">
        <v>281</v>
      </c>
      <c r="C36" s="6">
        <v>1.86</v>
      </c>
    </row>
    <row r="37" spans="1:4" x14ac:dyDescent="0.25">
      <c r="A37" s="5" t="s">
        <v>282</v>
      </c>
      <c r="B37" t="s">
        <v>283</v>
      </c>
      <c r="C37" s="6">
        <v>1.86</v>
      </c>
    </row>
    <row r="38" spans="1:4" x14ac:dyDescent="0.25">
      <c r="A38" s="5" t="s">
        <v>284</v>
      </c>
      <c r="B38" t="s">
        <v>285</v>
      </c>
      <c r="C38" s="6">
        <f>GKVB</f>
        <v>4.95</v>
      </c>
      <c r="D38" s="6"/>
    </row>
    <row r="39" spans="1:4" x14ac:dyDescent="0.25">
      <c r="A39" s="5" t="s">
        <v>286</v>
      </c>
      <c r="B39" t="s">
        <v>287</v>
      </c>
      <c r="C39" s="6">
        <v>2.17</v>
      </c>
      <c r="D39" s="6"/>
    </row>
    <row r="40" spans="1:4" x14ac:dyDescent="0.25">
      <c r="A40" s="5" t="s">
        <v>288</v>
      </c>
      <c r="B40" t="s">
        <v>289</v>
      </c>
      <c r="C40" s="6">
        <v>2.17</v>
      </c>
      <c r="D40" s="6"/>
    </row>
    <row r="41" spans="1:4" x14ac:dyDescent="0.25">
      <c r="A41" s="5" t="s">
        <v>290</v>
      </c>
      <c r="B41" t="s">
        <v>291</v>
      </c>
      <c r="C41" s="6">
        <f>GKVBZ</f>
        <v>5.79</v>
      </c>
      <c r="D41" s="6"/>
    </row>
    <row r="42" spans="1:4" x14ac:dyDescent="0.25">
      <c r="A42" s="5" t="s">
        <v>292</v>
      </c>
      <c r="B42" t="s">
        <v>293</v>
      </c>
      <c r="C42" s="6">
        <v>738.75</v>
      </c>
      <c r="D42" s="6"/>
    </row>
    <row r="43" spans="1:4" x14ac:dyDescent="0.25">
      <c r="A43" s="5" t="s">
        <v>294</v>
      </c>
      <c r="B43" t="s">
        <v>295</v>
      </c>
      <c r="C43" s="6">
        <v>626.38</v>
      </c>
      <c r="D43" s="6"/>
    </row>
    <row r="44" spans="1:4" x14ac:dyDescent="0.25">
      <c r="A44" s="5" t="s">
        <v>296</v>
      </c>
      <c r="B44" t="s">
        <v>297</v>
      </c>
      <c r="C44" s="6">
        <v>237.7</v>
      </c>
      <c r="D44" s="6"/>
    </row>
    <row r="45" spans="1:4" x14ac:dyDescent="0.25">
      <c r="A45" s="5" t="s">
        <v>298</v>
      </c>
      <c r="B45" t="s">
        <v>299</v>
      </c>
      <c r="C45" s="6">
        <v>864.34</v>
      </c>
      <c r="D45" s="6"/>
    </row>
    <row r="46" spans="1:4" x14ac:dyDescent="0.25">
      <c r="A46" s="5" t="s">
        <v>300</v>
      </c>
      <c r="B46" t="s">
        <v>301</v>
      </c>
      <c r="C46" s="6">
        <v>832.86</v>
      </c>
      <c r="D46" s="6"/>
    </row>
    <row r="47" spans="1:4" x14ac:dyDescent="0.25">
      <c r="A47" s="5" t="s">
        <v>302</v>
      </c>
      <c r="B47" t="s">
        <v>303</v>
      </c>
      <c r="C47" s="6">
        <v>278.10000000000002</v>
      </c>
      <c r="D47" s="6"/>
    </row>
    <row r="48" spans="1:4" x14ac:dyDescent="0.25">
      <c r="A48" s="5" t="s">
        <v>304</v>
      </c>
      <c r="B48" t="s">
        <v>305</v>
      </c>
      <c r="C48" s="6">
        <v>103.99</v>
      </c>
      <c r="D48" s="6"/>
    </row>
    <row r="49" spans="1:4" x14ac:dyDescent="0.25">
      <c r="A49" s="5" t="s">
        <v>306</v>
      </c>
      <c r="B49" t="s">
        <v>307</v>
      </c>
      <c r="C49" s="6">
        <v>121.67</v>
      </c>
      <c r="D49" s="6"/>
    </row>
    <row r="50" spans="1:4" x14ac:dyDescent="0.25">
      <c r="A50" s="5" t="s">
        <v>308</v>
      </c>
      <c r="B50" t="s">
        <v>309</v>
      </c>
      <c r="C50" s="6">
        <v>1.86</v>
      </c>
      <c r="D50" s="6"/>
    </row>
    <row r="51" spans="1:4" x14ac:dyDescent="0.25">
      <c r="A51" s="5" t="s">
        <v>310</v>
      </c>
      <c r="B51" t="s">
        <v>311</v>
      </c>
      <c r="C51" s="6">
        <v>2.17</v>
      </c>
      <c r="D51" s="6"/>
    </row>
    <row r="52" spans="1:4" x14ac:dyDescent="0.25">
      <c r="A52" s="5" t="s">
        <v>312</v>
      </c>
      <c r="B52" t="s">
        <v>313</v>
      </c>
      <c r="C52" s="6">
        <v>89.14</v>
      </c>
      <c r="D52" s="6"/>
    </row>
    <row r="53" spans="1:4" x14ac:dyDescent="0.25">
      <c r="A53" s="5" t="s">
        <v>314</v>
      </c>
      <c r="B53" t="s">
        <v>315</v>
      </c>
      <c r="C53" s="6">
        <v>89.14</v>
      </c>
      <c r="D53" s="6"/>
    </row>
    <row r="54" spans="1:4" x14ac:dyDescent="0.25">
      <c r="A54" s="5" t="s">
        <v>316</v>
      </c>
      <c r="B54" t="s">
        <v>317</v>
      </c>
      <c r="C54" s="6">
        <v>89.14</v>
      </c>
      <c r="D54" s="6"/>
    </row>
    <row r="55" spans="1:4" x14ac:dyDescent="0.25">
      <c r="A55" s="5" t="s">
        <v>318</v>
      </c>
      <c r="B55" t="s">
        <v>319</v>
      </c>
      <c r="C55" s="6">
        <f>GKVN</f>
        <v>6.19</v>
      </c>
      <c r="D55" s="6"/>
    </row>
    <row r="56" spans="1:4" x14ac:dyDescent="0.25">
      <c r="A56" s="5" t="s">
        <v>320</v>
      </c>
      <c r="B56" t="s">
        <v>321</v>
      </c>
      <c r="C56" s="6">
        <f>GKVN</f>
        <v>6.19</v>
      </c>
      <c r="D56" s="6"/>
    </row>
    <row r="57" spans="1:4" x14ac:dyDescent="0.25">
      <c r="A57" s="5" t="s">
        <v>322</v>
      </c>
      <c r="B57" t="s">
        <v>323</v>
      </c>
      <c r="C57" s="6">
        <f>GKVZ</f>
        <v>7.24</v>
      </c>
      <c r="D57" s="6"/>
    </row>
    <row r="58" spans="1:4" x14ac:dyDescent="0.25">
      <c r="A58" s="5" t="s">
        <v>324</v>
      </c>
      <c r="B58" t="s">
        <v>325</v>
      </c>
      <c r="C58" s="6">
        <f>GKVZ</f>
        <v>7.24</v>
      </c>
      <c r="D58" s="6"/>
    </row>
    <row r="59" spans="1:4" x14ac:dyDescent="0.25">
      <c r="A59" s="5" t="s">
        <v>326</v>
      </c>
      <c r="B59" t="s">
        <v>327</v>
      </c>
      <c r="C59" s="6">
        <f>GKVN</f>
        <v>6.19</v>
      </c>
      <c r="D59" s="6"/>
    </row>
    <row r="60" spans="1:4" x14ac:dyDescent="0.25">
      <c r="A60" s="5" t="s">
        <v>328</v>
      </c>
      <c r="B60" t="s">
        <v>329</v>
      </c>
      <c r="C60" s="6">
        <f>GKVN</f>
        <v>6.19</v>
      </c>
      <c r="D60" s="6"/>
    </row>
    <row r="61" spans="1:4" x14ac:dyDescent="0.25">
      <c r="A61" s="5" t="s">
        <v>330</v>
      </c>
      <c r="B61" t="s">
        <v>331</v>
      </c>
      <c r="C61" s="6">
        <f>GKVB</f>
        <v>4.95</v>
      </c>
      <c r="D61" s="6"/>
    </row>
    <row r="62" spans="1:4" x14ac:dyDescent="0.25">
      <c r="A62" s="5" t="s">
        <v>332</v>
      </c>
      <c r="B62" t="s">
        <v>333</v>
      </c>
      <c r="C62" s="6">
        <f>GKVZ</f>
        <v>7.24</v>
      </c>
      <c r="D62" s="6"/>
    </row>
    <row r="63" spans="1:4" x14ac:dyDescent="0.25">
      <c r="A63" s="5" t="s">
        <v>334</v>
      </c>
      <c r="B63" t="s">
        <v>335</v>
      </c>
      <c r="C63" s="6">
        <f>GKVZ</f>
        <v>7.24</v>
      </c>
      <c r="D63" s="6"/>
    </row>
    <row r="64" spans="1:4" x14ac:dyDescent="0.25">
      <c r="A64" s="5" t="s">
        <v>336</v>
      </c>
      <c r="B64" t="s">
        <v>337</v>
      </c>
      <c r="C64" s="6">
        <f>GKVBZ</f>
        <v>5.79</v>
      </c>
      <c r="D64" s="6"/>
    </row>
    <row r="65" spans="1:4" x14ac:dyDescent="0.25">
      <c r="A65" s="5" t="s">
        <v>338</v>
      </c>
      <c r="B65" t="s">
        <v>339</v>
      </c>
      <c r="C65" s="6">
        <f>GKVN</f>
        <v>6.19</v>
      </c>
      <c r="D65" s="6"/>
    </row>
    <row r="66" spans="1:4" x14ac:dyDescent="0.25">
      <c r="A66" s="5" t="s">
        <v>340</v>
      </c>
      <c r="B66" t="s">
        <v>341</v>
      </c>
      <c r="C66" s="6">
        <f>GKVN</f>
        <v>6.19</v>
      </c>
      <c r="D66" s="6"/>
    </row>
    <row r="67" spans="1:4" x14ac:dyDescent="0.25">
      <c r="A67" s="5" t="s">
        <v>342</v>
      </c>
      <c r="B67" t="s">
        <v>343</v>
      </c>
      <c r="C67" s="6">
        <f>GKVN</f>
        <v>6.19</v>
      </c>
      <c r="D67" s="6"/>
    </row>
    <row r="68" spans="1:4" x14ac:dyDescent="0.25">
      <c r="A68" s="5" t="s">
        <v>344</v>
      </c>
      <c r="B68" t="s">
        <v>345</v>
      </c>
      <c r="C68" s="6">
        <f>GKVN</f>
        <v>6.19</v>
      </c>
      <c r="D68" s="6"/>
    </row>
    <row r="69" spans="1:4" x14ac:dyDescent="0.25">
      <c r="A69" s="5" t="s">
        <v>346</v>
      </c>
      <c r="B69" t="s">
        <v>347</v>
      </c>
      <c r="C69" s="6">
        <f>GKVZ</f>
        <v>7.24</v>
      </c>
      <c r="D69" s="6"/>
    </row>
    <row r="70" spans="1:4" x14ac:dyDescent="0.25">
      <c r="A70" s="5" t="s">
        <v>348</v>
      </c>
      <c r="B70" t="s">
        <v>349</v>
      </c>
      <c r="C70" s="6">
        <f>GKVZ</f>
        <v>7.24</v>
      </c>
      <c r="D70" s="6"/>
    </row>
    <row r="71" spans="1:4" x14ac:dyDescent="0.25">
      <c r="A71" s="5" t="s">
        <v>350</v>
      </c>
      <c r="B71" t="s">
        <v>351</v>
      </c>
      <c r="C71" s="6">
        <f>GKVZ</f>
        <v>7.24</v>
      </c>
      <c r="D71" s="6"/>
    </row>
    <row r="72" spans="1:4" x14ac:dyDescent="0.25">
      <c r="A72" s="5" t="s">
        <v>352</v>
      </c>
      <c r="B72" t="s">
        <v>353</v>
      </c>
      <c r="C72" s="6">
        <f>GKVB</f>
        <v>4.95</v>
      </c>
      <c r="D72" s="6"/>
    </row>
    <row r="73" spans="1:4" x14ac:dyDescent="0.25">
      <c r="A73" s="5" t="s">
        <v>354</v>
      </c>
      <c r="B73" t="s">
        <v>355</v>
      </c>
      <c r="C73" s="6">
        <f>GKVBZ</f>
        <v>5.79</v>
      </c>
      <c r="D73" s="6"/>
    </row>
    <row r="74" spans="1:4" x14ac:dyDescent="0.25">
      <c r="A74" s="5" t="s">
        <v>356</v>
      </c>
      <c r="B74" t="s">
        <v>357</v>
      </c>
      <c r="C74" s="6">
        <f>GKVN</f>
        <v>6.19</v>
      </c>
      <c r="D74" s="6"/>
    </row>
    <row r="75" spans="1:4" x14ac:dyDescent="0.25">
      <c r="A75" s="5" t="s">
        <v>358</v>
      </c>
      <c r="B75" t="s">
        <v>359</v>
      </c>
      <c r="C75" s="6">
        <f>GKVN</f>
        <v>6.19</v>
      </c>
      <c r="D75" s="6"/>
    </row>
    <row r="76" spans="1:4" x14ac:dyDescent="0.25">
      <c r="A76" s="5" t="s">
        <v>360</v>
      </c>
      <c r="B76" t="s">
        <v>361</v>
      </c>
      <c r="C76" s="6">
        <f>GKVN</f>
        <v>6.19</v>
      </c>
      <c r="D76" s="6"/>
    </row>
    <row r="77" spans="1:4" x14ac:dyDescent="0.25">
      <c r="A77" s="5" t="s">
        <v>362</v>
      </c>
      <c r="B77" t="s">
        <v>363</v>
      </c>
      <c r="C77" s="6">
        <f>GKVN</f>
        <v>6.19</v>
      </c>
      <c r="D77" s="6"/>
    </row>
    <row r="78" spans="1:4" x14ac:dyDescent="0.25">
      <c r="A78" s="5" t="s">
        <v>364</v>
      </c>
      <c r="B78" t="s">
        <v>365</v>
      </c>
      <c r="C78" s="6">
        <f>GKVZ</f>
        <v>7.24</v>
      </c>
      <c r="D78" s="6"/>
    </row>
    <row r="79" spans="1:4" x14ac:dyDescent="0.25">
      <c r="A79" s="5" t="s">
        <v>366</v>
      </c>
      <c r="B79" t="s">
        <v>367</v>
      </c>
      <c r="C79" s="6">
        <f>GKVZ</f>
        <v>7.24</v>
      </c>
      <c r="D79" s="6"/>
    </row>
    <row r="80" spans="1:4" x14ac:dyDescent="0.25">
      <c r="A80" s="5" t="s">
        <v>368</v>
      </c>
      <c r="B80" t="s">
        <v>369</v>
      </c>
      <c r="C80" s="6">
        <f>GKVZ</f>
        <v>7.24</v>
      </c>
      <c r="D80" s="6"/>
    </row>
    <row r="81" spans="1:4" x14ac:dyDescent="0.25">
      <c r="A81" s="5" t="s">
        <v>370</v>
      </c>
      <c r="B81" t="s">
        <v>371</v>
      </c>
      <c r="C81" s="6">
        <f>GKVN</f>
        <v>6.19</v>
      </c>
      <c r="D81" s="6"/>
    </row>
    <row r="82" spans="1:4" x14ac:dyDescent="0.25">
      <c r="A82" s="5" t="s">
        <v>372</v>
      </c>
      <c r="B82" t="s">
        <v>373</v>
      </c>
      <c r="C82" s="6">
        <f>GKVN</f>
        <v>6.19</v>
      </c>
      <c r="D82" s="6"/>
    </row>
    <row r="83" spans="1:4" x14ac:dyDescent="0.25">
      <c r="A83" s="5" t="s">
        <v>374</v>
      </c>
      <c r="B83" t="s">
        <v>375</v>
      </c>
      <c r="C83" s="6">
        <f>GKVN</f>
        <v>6.19</v>
      </c>
      <c r="D83" s="6"/>
    </row>
    <row r="84" spans="1:4" x14ac:dyDescent="0.25">
      <c r="A84" s="5" t="s">
        <v>376</v>
      </c>
      <c r="B84" t="s">
        <v>377</v>
      </c>
      <c r="C84" s="6">
        <f>GKVN</f>
        <v>6.19</v>
      </c>
      <c r="D84" s="6"/>
    </row>
    <row r="85" spans="1:4" x14ac:dyDescent="0.25">
      <c r="A85" s="5" t="s">
        <v>378</v>
      </c>
      <c r="B85" t="s">
        <v>379</v>
      </c>
      <c r="C85" s="6">
        <f>GKVZ</f>
        <v>7.24</v>
      </c>
      <c r="D85" s="6"/>
    </row>
    <row r="86" spans="1:4" x14ac:dyDescent="0.25">
      <c r="A86" s="5" t="s">
        <v>380</v>
      </c>
      <c r="B86" t="s">
        <v>381</v>
      </c>
      <c r="C86" s="6">
        <f>GKVZ</f>
        <v>7.24</v>
      </c>
      <c r="D86" s="6"/>
    </row>
    <row r="87" spans="1:4" x14ac:dyDescent="0.25">
      <c r="A87" s="5" t="s">
        <v>382</v>
      </c>
      <c r="B87" t="s">
        <v>383</v>
      </c>
      <c r="C87" s="6">
        <f>GKVZ</f>
        <v>7.24</v>
      </c>
      <c r="D87" s="6"/>
    </row>
    <row r="88" spans="1:4" x14ac:dyDescent="0.25">
      <c r="A88" s="5" t="s">
        <v>384</v>
      </c>
      <c r="B88" t="s">
        <v>385</v>
      </c>
      <c r="C88" s="6">
        <f>GKVN</f>
        <v>6.19</v>
      </c>
      <c r="D88" s="6"/>
    </row>
    <row r="89" spans="1:4" x14ac:dyDescent="0.25">
      <c r="A89" s="5" t="s">
        <v>386</v>
      </c>
      <c r="B89" t="s">
        <v>387</v>
      </c>
      <c r="C89" s="6">
        <f>GKVN</f>
        <v>6.19</v>
      </c>
      <c r="D89" s="6"/>
    </row>
    <row r="90" spans="1:4" x14ac:dyDescent="0.25">
      <c r="A90" s="5" t="s">
        <v>388</v>
      </c>
      <c r="B90" t="s">
        <v>389</v>
      </c>
      <c r="C90" s="6">
        <f>GKVN</f>
        <v>6.19</v>
      </c>
      <c r="D90" s="6"/>
    </row>
    <row r="91" spans="1:4" x14ac:dyDescent="0.25">
      <c r="A91" s="5" t="s">
        <v>390</v>
      </c>
      <c r="B91" t="s">
        <v>391</v>
      </c>
      <c r="C91" s="6">
        <f>GKVN</f>
        <v>6.19</v>
      </c>
      <c r="D91" s="6"/>
    </row>
    <row r="92" spans="1:4" x14ac:dyDescent="0.25">
      <c r="A92" s="5" t="s">
        <v>392</v>
      </c>
      <c r="B92" t="s">
        <v>393</v>
      </c>
      <c r="C92" s="6">
        <f>GKVZ</f>
        <v>7.24</v>
      </c>
      <c r="D92" s="6"/>
    </row>
    <row r="93" spans="1:4" x14ac:dyDescent="0.25">
      <c r="A93" s="5" t="s">
        <v>394</v>
      </c>
      <c r="B93" t="s">
        <v>395</v>
      </c>
      <c r="C93" s="6">
        <f>GKVZ</f>
        <v>7.24</v>
      </c>
      <c r="D93" s="6"/>
    </row>
    <row r="94" spans="1:4" x14ac:dyDescent="0.25">
      <c r="A94" s="5" t="s">
        <v>396</v>
      </c>
      <c r="B94" t="s">
        <v>397</v>
      </c>
      <c r="C94" s="6">
        <f>GKVZ</f>
        <v>7.24</v>
      </c>
      <c r="D94" s="6"/>
    </row>
    <row r="95" spans="1:4" x14ac:dyDescent="0.25">
      <c r="A95" s="5" t="s">
        <v>398</v>
      </c>
      <c r="B95" t="s">
        <v>399</v>
      </c>
      <c r="C95" s="6">
        <f>GKVN</f>
        <v>6.19</v>
      </c>
      <c r="D95" s="6"/>
    </row>
    <row r="96" spans="1:4" x14ac:dyDescent="0.25">
      <c r="A96" s="5" t="s">
        <v>400</v>
      </c>
      <c r="B96" t="s">
        <v>401</v>
      </c>
      <c r="C96" s="6">
        <f>GKVN</f>
        <v>6.19</v>
      </c>
      <c r="D96" s="6"/>
    </row>
    <row r="97" spans="1:4" x14ac:dyDescent="0.25">
      <c r="A97" s="5" t="s">
        <v>402</v>
      </c>
      <c r="B97" t="s">
        <v>403</v>
      </c>
      <c r="C97" s="6">
        <f>GKVN</f>
        <v>6.19</v>
      </c>
      <c r="D97" s="6"/>
    </row>
    <row r="98" spans="1:4" x14ac:dyDescent="0.25">
      <c r="A98" s="5" t="s">
        <v>404</v>
      </c>
      <c r="B98" t="s">
        <v>405</v>
      </c>
      <c r="C98" s="6">
        <f>GKVN</f>
        <v>6.19</v>
      </c>
      <c r="D98" s="6"/>
    </row>
    <row r="99" spans="1:4" x14ac:dyDescent="0.25">
      <c r="A99" s="5" t="s">
        <v>406</v>
      </c>
      <c r="B99" t="s">
        <v>407</v>
      </c>
      <c r="C99" s="6">
        <f>GKVZ</f>
        <v>7.24</v>
      </c>
      <c r="D99" s="6"/>
    </row>
    <row r="100" spans="1:4" x14ac:dyDescent="0.25">
      <c r="A100" s="5" t="s">
        <v>408</v>
      </c>
      <c r="B100" t="s">
        <v>409</v>
      </c>
      <c r="C100" s="6">
        <f>GKVZ</f>
        <v>7.24</v>
      </c>
      <c r="D100" s="6"/>
    </row>
    <row r="101" spans="1:4" x14ac:dyDescent="0.25">
      <c r="A101" s="5" t="s">
        <v>410</v>
      </c>
      <c r="B101" t="s">
        <v>411</v>
      </c>
      <c r="C101" s="6">
        <f>GKVZ</f>
        <v>7.24</v>
      </c>
      <c r="D101" s="6"/>
    </row>
    <row r="102" spans="1:4" x14ac:dyDescent="0.25">
      <c r="A102" s="5" t="s">
        <v>412</v>
      </c>
      <c r="B102" t="s">
        <v>413</v>
      </c>
      <c r="C102" s="6">
        <v>0.95</v>
      </c>
      <c r="D102" s="6"/>
    </row>
    <row r="103" spans="1:4" x14ac:dyDescent="0.25">
      <c r="A103" s="5" t="s">
        <v>414</v>
      </c>
      <c r="B103" t="s">
        <v>415</v>
      </c>
      <c r="C103" s="6">
        <v>0.95</v>
      </c>
      <c r="D103" s="6"/>
    </row>
    <row r="104" spans="1:4" x14ac:dyDescent="0.25">
      <c r="A104" s="5" t="s">
        <v>416</v>
      </c>
      <c r="B104" t="s">
        <v>417</v>
      </c>
      <c r="C104" s="6">
        <v>0.2</v>
      </c>
      <c r="D104" s="6"/>
    </row>
    <row r="105" spans="1:4" x14ac:dyDescent="0.25">
      <c r="A105" s="5" t="s">
        <v>418</v>
      </c>
      <c r="B105" t="s">
        <v>419</v>
      </c>
      <c r="C105" s="6">
        <f>GKVN</f>
        <v>6.19</v>
      </c>
      <c r="D105" s="6"/>
    </row>
    <row r="106" spans="1:4" x14ac:dyDescent="0.25">
      <c r="A106" s="5" t="s">
        <v>420</v>
      </c>
      <c r="B106" t="s">
        <v>421</v>
      </c>
      <c r="C106" s="6">
        <f>GKVN</f>
        <v>6.19</v>
      </c>
      <c r="D106" s="6"/>
    </row>
    <row r="107" spans="1:4" x14ac:dyDescent="0.25">
      <c r="A107" s="5" t="s">
        <v>422</v>
      </c>
      <c r="B107" t="s">
        <v>423</v>
      </c>
      <c r="C107" s="6">
        <v>0.2</v>
      </c>
      <c r="D107" s="6"/>
    </row>
    <row r="108" spans="1:4" x14ac:dyDescent="0.25">
      <c r="A108" s="5" t="s">
        <v>424</v>
      </c>
      <c r="B108" t="s">
        <v>425</v>
      </c>
      <c r="C108" s="6">
        <v>0.95</v>
      </c>
      <c r="D108" s="6"/>
    </row>
    <row r="109" spans="1:4" x14ac:dyDescent="0.25">
      <c r="A109" s="5" t="s">
        <v>426</v>
      </c>
      <c r="B109" t="s">
        <v>427</v>
      </c>
      <c r="C109" s="6">
        <v>0.95</v>
      </c>
      <c r="D109" s="6"/>
    </row>
    <row r="110" spans="1:4" x14ac:dyDescent="0.25">
      <c r="A110" s="5" t="s">
        <v>428</v>
      </c>
      <c r="B110" t="s">
        <v>429</v>
      </c>
      <c r="C110" s="6">
        <v>0.2</v>
      </c>
      <c r="D110" s="6"/>
    </row>
    <row r="111" spans="1:4" x14ac:dyDescent="0.25">
      <c r="A111" s="5" t="s">
        <v>430</v>
      </c>
      <c r="B111" t="s">
        <v>431</v>
      </c>
      <c r="C111" s="6">
        <f>GKVN</f>
        <v>6.19</v>
      </c>
      <c r="D111" s="6"/>
    </row>
    <row r="112" spans="1:4" x14ac:dyDescent="0.25">
      <c r="A112" s="5" t="s">
        <v>432</v>
      </c>
      <c r="B112" t="s">
        <v>433</v>
      </c>
      <c r="C112" s="6">
        <f>GKVN</f>
        <v>6.19</v>
      </c>
      <c r="D112" s="6"/>
    </row>
    <row r="113" spans="1:4" x14ac:dyDescent="0.25">
      <c r="A113" s="5" t="s">
        <v>434</v>
      </c>
      <c r="B113" t="s">
        <v>435</v>
      </c>
      <c r="C113" s="6">
        <v>0.2</v>
      </c>
      <c r="D113" s="6"/>
    </row>
    <row r="114" spans="1:4" x14ac:dyDescent="0.25">
      <c r="A114" s="5" t="s">
        <v>436</v>
      </c>
      <c r="B114" t="s">
        <v>437</v>
      </c>
      <c r="C114" s="6">
        <v>0.97</v>
      </c>
      <c r="D114" s="6"/>
    </row>
    <row r="115" spans="1:4" x14ac:dyDescent="0.25">
      <c r="A115" s="5" t="s">
        <v>438</v>
      </c>
      <c r="B115" t="s">
        <v>439</v>
      </c>
      <c r="C115" s="6">
        <v>0.97</v>
      </c>
      <c r="D115" s="6"/>
    </row>
    <row r="116" spans="1:4" x14ac:dyDescent="0.25">
      <c r="A116" s="5" t="s">
        <v>440</v>
      </c>
      <c r="B116" t="s">
        <v>441</v>
      </c>
      <c r="C116" s="6" t="s">
        <v>442</v>
      </c>
      <c r="D116" s="6"/>
    </row>
    <row r="117" spans="1:4" x14ac:dyDescent="0.25">
      <c r="A117" s="5" t="s">
        <v>443</v>
      </c>
      <c r="B117" t="s">
        <v>199</v>
      </c>
      <c r="C117" s="6">
        <v>3.37</v>
      </c>
      <c r="D117" s="6"/>
    </row>
    <row r="118" spans="1:4" x14ac:dyDescent="0.25">
      <c r="A118" s="5" t="s">
        <v>444</v>
      </c>
      <c r="B118" t="s">
        <v>445</v>
      </c>
      <c r="C118" s="6">
        <v>2.84</v>
      </c>
      <c r="D118" s="6"/>
    </row>
    <row r="119" spans="1:4" x14ac:dyDescent="0.25">
      <c r="A119" s="5" t="s">
        <v>446</v>
      </c>
      <c r="B119" t="s">
        <v>447</v>
      </c>
      <c r="C119" s="6">
        <v>3.86</v>
      </c>
      <c r="D119" s="6"/>
    </row>
    <row r="120" spans="1:4" x14ac:dyDescent="0.25">
      <c r="A120" s="5" t="s">
        <v>448</v>
      </c>
      <c r="B120" t="s">
        <v>449</v>
      </c>
      <c r="C120" s="6">
        <v>2.27</v>
      </c>
      <c r="D120" s="6"/>
    </row>
    <row r="121" spans="1:4" x14ac:dyDescent="0.25">
      <c r="A121" s="5" t="s">
        <v>450</v>
      </c>
      <c r="B121" t="s">
        <v>451</v>
      </c>
      <c r="C121" s="6">
        <v>4.4400000000000004</v>
      </c>
      <c r="D121" s="6"/>
    </row>
    <row r="122" spans="1:4" x14ac:dyDescent="0.25">
      <c r="A122" s="5" t="s">
        <v>452</v>
      </c>
      <c r="B122" t="s">
        <v>453</v>
      </c>
      <c r="C122" s="6">
        <v>10.33</v>
      </c>
      <c r="D122" s="6"/>
    </row>
    <row r="123" spans="1:4" x14ac:dyDescent="0.25">
      <c r="A123" s="5" t="s">
        <v>454</v>
      </c>
      <c r="B123" t="s">
        <v>455</v>
      </c>
      <c r="C123" s="6">
        <v>2.2999999999999998</v>
      </c>
      <c r="D123" s="6"/>
    </row>
    <row r="124" spans="1:4" x14ac:dyDescent="0.25">
      <c r="A124" s="5" t="s">
        <v>456</v>
      </c>
      <c r="B124" t="s">
        <v>457</v>
      </c>
      <c r="C124" s="6">
        <v>11.56</v>
      </c>
      <c r="D124" s="6"/>
    </row>
    <row r="125" spans="1:4" x14ac:dyDescent="0.25">
      <c r="A125" s="5" t="s">
        <v>458</v>
      </c>
      <c r="B125" t="s">
        <v>459</v>
      </c>
      <c r="C125" s="6">
        <v>35.799999999999997</v>
      </c>
      <c r="D125" s="6"/>
    </row>
    <row r="126" spans="1:4" x14ac:dyDescent="0.25">
      <c r="A126" s="5" t="s">
        <v>460</v>
      </c>
      <c r="B126" t="s">
        <v>461</v>
      </c>
      <c r="C126" s="6">
        <v>80.06</v>
      </c>
      <c r="D126" s="6"/>
    </row>
    <row r="127" spans="1:4" x14ac:dyDescent="0.25">
      <c r="A127" s="5" t="s">
        <v>462</v>
      </c>
      <c r="B127" t="s">
        <v>463</v>
      </c>
      <c r="C127" s="6">
        <v>57.74</v>
      </c>
      <c r="D127" s="6"/>
    </row>
    <row r="128" spans="1:4" x14ac:dyDescent="0.25">
      <c r="A128" s="5" t="s">
        <v>464</v>
      </c>
      <c r="B128" t="s">
        <v>214</v>
      </c>
      <c r="C128" s="6">
        <v>7.87</v>
      </c>
      <c r="D128" s="6"/>
    </row>
    <row r="129" spans="1:4" x14ac:dyDescent="0.25">
      <c r="A129" s="5" t="s">
        <v>465</v>
      </c>
      <c r="B129" t="s">
        <v>466</v>
      </c>
      <c r="C129" s="6">
        <v>35.17</v>
      </c>
      <c r="D129" s="6"/>
    </row>
    <row r="130" spans="1:4" x14ac:dyDescent="0.25">
      <c r="A130" s="5" t="s">
        <v>467</v>
      </c>
      <c r="B130" t="s">
        <v>468</v>
      </c>
      <c r="C130" s="6">
        <v>21.79</v>
      </c>
      <c r="D130" s="6"/>
    </row>
    <row r="131" spans="1:4" x14ac:dyDescent="0.25">
      <c r="A131" s="5" t="s">
        <v>469</v>
      </c>
      <c r="B131" t="s">
        <v>212</v>
      </c>
      <c r="C131" s="8">
        <v>4.05</v>
      </c>
      <c r="D131" s="6"/>
    </row>
    <row r="132" spans="1:4" x14ac:dyDescent="0.25">
      <c r="A132" s="5" t="s">
        <v>470</v>
      </c>
      <c r="B132" t="s">
        <v>471</v>
      </c>
      <c r="C132" s="6">
        <v>4.05</v>
      </c>
      <c r="D132" s="6"/>
    </row>
    <row r="133" spans="1:4" x14ac:dyDescent="0.25">
      <c r="A133" s="5" t="s">
        <v>472</v>
      </c>
      <c r="B133" t="s">
        <v>473</v>
      </c>
      <c r="C133" s="6">
        <v>9.69</v>
      </c>
      <c r="D133" s="6"/>
    </row>
    <row r="134" spans="1:4" x14ac:dyDescent="0.25">
      <c r="A134" s="5" t="s">
        <v>474</v>
      </c>
      <c r="B134" t="s">
        <v>475</v>
      </c>
      <c r="C134" s="6">
        <v>7.56</v>
      </c>
      <c r="D134" s="6"/>
    </row>
    <row r="135" spans="1:4" x14ac:dyDescent="0.25">
      <c r="A135" s="5" t="s">
        <v>476</v>
      </c>
      <c r="B135" t="s">
        <v>222</v>
      </c>
      <c r="C135" s="6">
        <v>12.06</v>
      </c>
      <c r="D135" s="6"/>
    </row>
    <row r="136" spans="1:4" x14ac:dyDescent="0.25">
      <c r="A136" s="5"/>
      <c r="C136" s="6"/>
      <c r="D136" s="6"/>
    </row>
    <row r="137" spans="1:4" x14ac:dyDescent="0.25">
      <c r="A137" s="5"/>
      <c r="C137" s="6"/>
      <c r="D137" s="6"/>
    </row>
    <row r="138" spans="1:4" x14ac:dyDescent="0.25">
      <c r="A138" s="16" t="s">
        <v>507</v>
      </c>
      <c r="B138" s="16"/>
      <c r="C138" s="16"/>
      <c r="D138" s="16"/>
    </row>
    <row r="139" spans="1:4" x14ac:dyDescent="0.25">
      <c r="A139" s="16" t="s">
        <v>508</v>
      </c>
      <c r="B139" s="16"/>
      <c r="C139" s="16"/>
      <c r="D139" s="16"/>
    </row>
    <row r="140" spans="1:4" x14ac:dyDescent="0.25">
      <c r="A140" s="5"/>
      <c r="C140" s="6"/>
      <c r="D140" s="6"/>
    </row>
    <row r="141" spans="1:4" x14ac:dyDescent="0.25">
      <c r="A141" s="5"/>
      <c r="C141" s="6"/>
      <c r="D141" s="6"/>
    </row>
    <row r="142" spans="1:4" x14ac:dyDescent="0.25">
      <c r="A142" s="5"/>
      <c r="C142" s="6"/>
      <c r="D142" s="6"/>
    </row>
    <row r="143" spans="1:4" x14ac:dyDescent="0.25">
      <c r="A143" s="5"/>
      <c r="C143" s="6"/>
      <c r="D143" s="6"/>
    </row>
  </sheetData>
  <mergeCells count="1">
    <mergeCell ref="A2:D2"/>
  </mergeCells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Y28"/>
  <sheetViews>
    <sheetView tabSelected="1" zoomScaleNormal="100" workbookViewId="0">
      <selection activeCell="O24" sqref="O24"/>
    </sheetView>
  </sheetViews>
  <sheetFormatPr baseColWidth="10" defaultColWidth="10.5703125" defaultRowHeight="15" x14ac:dyDescent="0.25"/>
  <cols>
    <col min="1" max="1" width="11.85546875" customWidth="1"/>
    <col min="2" max="2" width="48.85546875" customWidth="1"/>
    <col min="3" max="3" width="5.5703125" bestFit="1" customWidth="1"/>
    <col min="4" max="4" width="8.140625" bestFit="1" customWidth="1"/>
    <col min="5" max="5" width="10.7109375" customWidth="1"/>
    <col min="6" max="6" width="12.85546875" bestFit="1" customWidth="1"/>
    <col min="7" max="7" width="13.85546875" customWidth="1"/>
    <col min="8" max="8" width="14.7109375" bestFit="1" customWidth="1"/>
    <col min="9" max="9" width="14.7109375" customWidth="1"/>
    <col min="11" max="11" width="64.42578125" customWidth="1"/>
    <col min="13" max="13" width="18.140625" customWidth="1"/>
    <col min="15" max="15" width="13.42578125" bestFit="1" customWidth="1"/>
    <col min="16" max="16" width="22.5703125" customWidth="1"/>
    <col min="17" max="17" width="11.7109375" bestFit="1" customWidth="1"/>
    <col min="19" max="19" width="13.42578125" bestFit="1" customWidth="1"/>
    <col min="20" max="20" width="20.140625" customWidth="1"/>
    <col min="21" max="21" width="6.28515625" customWidth="1"/>
    <col min="22" max="22" width="11.7109375" bestFit="1" customWidth="1"/>
    <col min="23" max="23" width="9.85546875" bestFit="1" customWidth="1"/>
    <col min="24" max="24" width="13.42578125" bestFit="1" customWidth="1"/>
    <col min="25" max="25" width="20.7109375" customWidth="1"/>
  </cols>
  <sheetData>
    <row r="3" spans="1:25" ht="19.5" x14ac:dyDescent="0.3">
      <c r="A3" s="55" t="s">
        <v>504</v>
      </c>
      <c r="B3" s="55"/>
      <c r="C3" s="55"/>
      <c r="D3" s="55"/>
      <c r="E3" s="55"/>
      <c r="F3" s="55"/>
      <c r="G3" s="55"/>
      <c r="H3" s="55"/>
      <c r="J3" s="56" t="s">
        <v>505</v>
      </c>
      <c r="K3" s="57"/>
      <c r="L3" s="57"/>
      <c r="M3" s="50" t="s">
        <v>477</v>
      </c>
      <c r="N3" s="50"/>
      <c r="O3" s="51"/>
      <c r="Q3" s="52" t="s">
        <v>478</v>
      </c>
      <c r="R3" s="53"/>
      <c r="S3" s="53"/>
      <c r="T3" s="54"/>
      <c r="V3" s="52" t="s">
        <v>479</v>
      </c>
      <c r="W3" s="53"/>
      <c r="X3" s="53"/>
      <c r="Y3" s="54"/>
    </row>
    <row r="4" spans="1:25" x14ac:dyDescent="0.25">
      <c r="A4" s="12" t="s">
        <v>480</v>
      </c>
      <c r="B4" s="12" t="s">
        <v>481</v>
      </c>
      <c r="C4" s="12" t="s">
        <v>482</v>
      </c>
      <c r="D4" s="12" t="s">
        <v>483</v>
      </c>
      <c r="E4" s="12" t="s">
        <v>484</v>
      </c>
      <c r="F4" s="12" t="s">
        <v>511</v>
      </c>
      <c r="G4" s="12" t="s">
        <v>502</v>
      </c>
      <c r="H4" s="12" t="s">
        <v>503</v>
      </c>
      <c r="I4" s="12"/>
      <c r="J4" s="32" t="s">
        <v>485</v>
      </c>
      <c r="K4" s="12" t="s">
        <v>486</v>
      </c>
      <c r="L4" s="12" t="s">
        <v>487</v>
      </c>
      <c r="M4" s="12" t="s">
        <v>512</v>
      </c>
      <c r="N4" s="12" t="s">
        <v>489</v>
      </c>
      <c r="O4" s="33" t="s">
        <v>490</v>
      </c>
      <c r="P4" s="12"/>
      <c r="Q4" s="20" t="s">
        <v>488</v>
      </c>
      <c r="R4" s="21" t="s">
        <v>489</v>
      </c>
      <c r="S4" s="21" t="s">
        <v>490</v>
      </c>
      <c r="T4" s="31"/>
      <c r="U4" s="12"/>
      <c r="V4" s="20" t="s">
        <v>488</v>
      </c>
      <c r="W4" s="21" t="s">
        <v>489</v>
      </c>
      <c r="X4" s="21" t="s">
        <v>490</v>
      </c>
      <c r="Y4" s="22"/>
    </row>
    <row r="5" spans="1:25" x14ac:dyDescent="0.25">
      <c r="A5" s="13">
        <v>1800</v>
      </c>
      <c r="B5" t="str" cm="1">
        <f t="array" aca="1" ref="B5" ca="1">INDIRECT(_xlfn.CONCAT("T",_xlfn.TAKE(A5,-1),"T"))</f>
        <v>Aufsuchende Wochenbettbetreuung</v>
      </c>
      <c r="C5" s="18" t="s">
        <v>491</v>
      </c>
      <c r="D5" s="47">
        <v>0.4375</v>
      </c>
      <c r="E5" s="14">
        <v>1</v>
      </c>
      <c r="F5" s="19">
        <f>(D5-C5)*24*60</f>
        <v>29.999999999999972</v>
      </c>
      <c r="G5" s="8" cm="1">
        <f t="array" aca="1" ref="G5" ca="1">INDIRECT(_xlfn.CONCAT("P",_xlfn.TAKE(A5,1),"b"),FALSE)*E5</f>
        <v>40.383000000000003</v>
      </c>
      <c r="H5" s="8" cm="1">
        <f t="array" aca="1" ref="H5" ca="1">INDIRECT(_xlfn.CONCAT("P",_xlfn.TAKE(A5,1),"c"),FALSE)*E5</f>
        <v>42.113700000000001</v>
      </c>
      <c r="I5" s="8"/>
      <c r="J5" s="34">
        <v>30101</v>
      </c>
      <c r="K5" t="str" cm="1">
        <f t="array" aca="1" ref="K5" ca="1">INDIRECT(_xlfn.CONCAT("T",_xlfn.TAKE(J5,-1),"T"))</f>
        <v>Hilfeleistung im frühen Wochenbett aufsuchend</v>
      </c>
      <c r="L5" s="6" cm="1">
        <f t="array" aca="1" ref="L5" ca="1">INDIRECT(_xlfn.CONCAT("P",_xlfn.TAKE(J5,1),"G"),FALSE)</f>
        <v>6.19</v>
      </c>
      <c r="M5">
        <f t="shared" ref="M5:M16" si="0">IF(ISBLANK(D5),E5,INT((F5+0.1)/5))</f>
        <v>6</v>
      </c>
      <c r="N5" s="8">
        <f t="shared" ref="N5:N20" ca="1" si="1">M5*L5</f>
        <v>37.14</v>
      </c>
      <c r="O5" s="58">
        <f ca="1">N5-G5</f>
        <v>-3.2430000000000021</v>
      </c>
      <c r="Q5" s="23">
        <v>18</v>
      </c>
      <c r="R5" s="24">
        <f ca="1">Q5*L5</f>
        <v>111.42</v>
      </c>
      <c r="S5" s="25">
        <f t="shared" ref="S5:S21" ca="1" si="2">R5-G5</f>
        <v>71.037000000000006</v>
      </c>
      <c r="T5" s="22"/>
      <c r="V5" s="23">
        <v>12</v>
      </c>
      <c r="W5" s="24">
        <f ca="1">V5*L5</f>
        <v>74.28</v>
      </c>
      <c r="X5" s="25">
        <f t="shared" ref="X5:X21" ca="1" si="3">W5-G5</f>
        <v>33.896999999999998</v>
      </c>
      <c r="Y5" s="22"/>
    </row>
    <row r="6" spans="1:25" x14ac:dyDescent="0.25">
      <c r="A6" s="13">
        <v>3210</v>
      </c>
      <c r="B6" t="str" cm="1">
        <f t="array" aca="1" ref="B6" ca="1">INDIRECT(_xlfn.CONCAT("T",_xlfn.TAKE(A6,-1),"T"))</f>
        <v>anteiliges Wegegeld</v>
      </c>
      <c r="C6" s="18"/>
      <c r="D6" s="47"/>
      <c r="E6" s="14">
        <v>13</v>
      </c>
      <c r="F6" s="19">
        <f>(D6-C6)*24*60</f>
        <v>0</v>
      </c>
      <c r="G6" s="8" cm="1">
        <f t="array" aca="1" ref="G6" ca="1">INDIRECT(_xlfn.CONCAT("P",_xlfn.TAKE(A6,1),"b"),FALSE)*E6</f>
        <v>11.056500000000002</v>
      </c>
      <c r="H6" s="8" cm="1">
        <f t="array" aca="1" ref="H6" ca="1">INDIRECT(_xlfn.CONCAT("P",_xlfn.TAKE(A6,1),"c"),FALSE)*E6</f>
        <v>11.53035</v>
      </c>
      <c r="I6" s="8"/>
      <c r="J6" s="34">
        <v>50200</v>
      </c>
      <c r="K6" t="str" cm="1">
        <f t="array" aca="1" ref="K6" ca="1">INDIRECT(_xlfn.CONCAT("T",_xlfn.TAKE(J6,-1),"T"))</f>
        <v>anteiliges Wegegeld je km</v>
      </c>
      <c r="L6" s="6" cm="1">
        <f t="array" aca="1" ref="L6" ca="1">INDIRECT(_xlfn.CONCAT("P",_xlfn.TAKE(J6,1),"G"),FALSE)</f>
        <v>0.97</v>
      </c>
      <c r="M6">
        <f t="shared" si="0"/>
        <v>13</v>
      </c>
      <c r="N6" s="8">
        <f t="shared" ca="1" si="1"/>
        <v>12.61</v>
      </c>
      <c r="O6" s="58">
        <f ca="1">N6-G6</f>
        <v>1.5534999999999979</v>
      </c>
      <c r="Q6" s="23"/>
      <c r="R6" s="24">
        <f ca="1">N6</f>
        <v>12.61</v>
      </c>
      <c r="S6" s="25">
        <f t="shared" ca="1" si="2"/>
        <v>1.5534999999999979</v>
      </c>
      <c r="T6" s="22"/>
      <c r="V6" s="23"/>
      <c r="W6" s="24">
        <f ca="1">N6</f>
        <v>12.61</v>
      </c>
      <c r="X6" s="25">
        <f t="shared" ca="1" si="3"/>
        <v>1.5534999999999979</v>
      </c>
      <c r="Y6" s="22"/>
    </row>
    <row r="7" spans="1:25" x14ac:dyDescent="0.25">
      <c r="A7" s="13">
        <v>1800</v>
      </c>
      <c r="B7" t="str" cm="1">
        <f t="array" aca="1" ref="B7" ca="1">INDIRECT(_xlfn.CONCAT("T",_xlfn.TAKE(A7,-1),"T"))</f>
        <v>Aufsuchende Wochenbettbetreuung</v>
      </c>
      <c r="C7" s="18" t="s">
        <v>492</v>
      </c>
      <c r="D7" s="47">
        <v>0.46875</v>
      </c>
      <c r="E7" s="14">
        <v>1</v>
      </c>
      <c r="F7" s="19">
        <f>(D7-C7)*24*60</f>
        <v>40.000000000000014</v>
      </c>
      <c r="G7" s="8" cm="1">
        <f t="array" aca="1" ref="G7" ca="1">INDIRECT(_xlfn.CONCAT("P",_xlfn.TAKE(A7,1),"b"),FALSE)*E7</f>
        <v>40.383000000000003</v>
      </c>
      <c r="H7" s="8" cm="1">
        <f t="array" aca="1" ref="H7" ca="1">INDIRECT(_xlfn.CONCAT("P",_xlfn.TAKE(A7,1),"c"),FALSE)*E7</f>
        <v>42.113700000000001</v>
      </c>
      <c r="I7" s="8"/>
      <c r="J7" s="34">
        <v>30101</v>
      </c>
      <c r="K7" t="str" cm="1">
        <f t="array" aca="1" ref="K7" ca="1">INDIRECT(_xlfn.CONCAT("T",_xlfn.TAKE(J7,-1),"T"))</f>
        <v>Hilfeleistung im frühen Wochenbett aufsuchend</v>
      </c>
      <c r="L7" s="6" cm="1">
        <f t="array" aca="1" ref="L7" ca="1">INDIRECT(_xlfn.CONCAT("P",_xlfn.TAKE(J7,1),"G"),FALSE)</f>
        <v>6.19</v>
      </c>
      <c r="M7">
        <f t="shared" si="0"/>
        <v>8</v>
      </c>
      <c r="N7" s="8">
        <f t="shared" ca="1" si="1"/>
        <v>49.52</v>
      </c>
      <c r="O7" s="58">
        <f t="shared" ref="O7:O20" ca="1" si="4">N7-G7</f>
        <v>9.1370000000000005</v>
      </c>
      <c r="Q7" s="23">
        <v>18</v>
      </c>
      <c r="R7" s="24">
        <f ca="1">Q7*L7</f>
        <v>111.42</v>
      </c>
      <c r="S7" s="25">
        <f t="shared" ca="1" si="2"/>
        <v>71.037000000000006</v>
      </c>
      <c r="T7" s="22"/>
      <c r="V7" s="23">
        <v>12</v>
      </c>
      <c r="W7" s="24">
        <f ca="1">V7*L7</f>
        <v>74.28</v>
      </c>
      <c r="X7" s="25">
        <f t="shared" ca="1" si="3"/>
        <v>33.896999999999998</v>
      </c>
      <c r="Y7" s="22"/>
    </row>
    <row r="8" spans="1:25" x14ac:dyDescent="0.25">
      <c r="A8" s="13" t="s">
        <v>192</v>
      </c>
      <c r="B8" t="str" cm="1">
        <f t="array" aca="1" ref="B8" ca="1">INDIRECT(_xlfn.CONCAT("T",_xlfn.TAKE(A8,-1),"T"))</f>
        <v>anteiliges Wegegeld</v>
      </c>
      <c r="C8" s="18"/>
      <c r="D8" s="47"/>
      <c r="E8" s="14">
        <v>13</v>
      </c>
      <c r="F8" s="19">
        <f>(D8-C8)*24*60</f>
        <v>0</v>
      </c>
      <c r="G8" s="8" cm="1">
        <f t="array" aca="1" ref="G8" ca="1">INDIRECT(_xlfn.CONCAT("P",_xlfn.TAKE(A8,1),"b"),FALSE)*E8</f>
        <v>11.056500000000002</v>
      </c>
      <c r="H8" s="8" cm="1">
        <f t="array" aca="1" ref="H8" ca="1">INDIRECT(_xlfn.CONCAT("P",_xlfn.TAKE(A8,1),"c"),FALSE)*E8</f>
        <v>11.53035</v>
      </c>
      <c r="I8" s="8"/>
      <c r="J8" s="34">
        <v>50200</v>
      </c>
      <c r="K8" t="str" cm="1">
        <f t="array" aca="1" ref="K8" ca="1">INDIRECT(_xlfn.CONCAT("T",_xlfn.TAKE(J8,-1),"T"))</f>
        <v>anteiliges Wegegeld je km</v>
      </c>
      <c r="L8" s="6" cm="1">
        <f t="array" aca="1" ref="L8" ca="1">INDIRECT(_xlfn.CONCAT("P",_xlfn.TAKE(J8,1),"G"),FALSE)</f>
        <v>0.97</v>
      </c>
      <c r="M8">
        <f t="shared" si="0"/>
        <v>13</v>
      </c>
      <c r="N8" s="8">
        <f t="shared" ca="1" si="1"/>
        <v>12.61</v>
      </c>
      <c r="O8" s="58">
        <f t="shared" ca="1" si="4"/>
        <v>1.5534999999999979</v>
      </c>
      <c r="Q8" s="23"/>
      <c r="R8" s="24">
        <f ca="1">N8</f>
        <v>12.61</v>
      </c>
      <c r="S8" s="25">
        <f t="shared" ca="1" si="2"/>
        <v>1.5534999999999979</v>
      </c>
      <c r="T8" s="22"/>
      <c r="V8" s="23"/>
      <c r="W8" s="24">
        <f ca="1">N8</f>
        <v>12.61</v>
      </c>
      <c r="X8" s="25">
        <f t="shared" ca="1" si="3"/>
        <v>1.5534999999999979</v>
      </c>
      <c r="Y8" s="22"/>
    </row>
    <row r="9" spans="1:25" x14ac:dyDescent="0.25">
      <c r="A9" s="13">
        <v>1800</v>
      </c>
      <c r="B9" t="str" cm="1">
        <f t="array" aca="1" ref="B9" ca="1">INDIRECT(_xlfn.CONCAT("T",_xlfn.TAKE(A9,-1),"T"))</f>
        <v>Aufsuchende Wochenbettbetreuung</v>
      </c>
      <c r="C9" s="18" t="s">
        <v>493</v>
      </c>
      <c r="D9" s="47" t="s">
        <v>494</v>
      </c>
      <c r="E9" s="14">
        <v>1</v>
      </c>
      <c r="F9" s="19">
        <f>(D9-C9)*24*60</f>
        <v>45</v>
      </c>
      <c r="G9" s="8" cm="1">
        <f t="array" aca="1" ref="G9" ca="1">INDIRECT(_xlfn.CONCAT("P",_xlfn.TAKE(A9,1),"b"),FALSE)*E9</f>
        <v>40.383000000000003</v>
      </c>
      <c r="H9" s="8" cm="1">
        <f t="array" aca="1" ref="H9" ca="1">INDIRECT(_xlfn.CONCAT("P",_xlfn.TAKE(A9,1),"c"),FALSE)*E9</f>
        <v>42.113700000000001</v>
      </c>
      <c r="I9" s="8"/>
      <c r="J9" s="34">
        <v>30101</v>
      </c>
      <c r="K9" t="str" cm="1">
        <f t="array" aca="1" ref="K9" ca="1">INDIRECT(_xlfn.CONCAT("T",_xlfn.TAKE(J9,-1),"T"))</f>
        <v>Hilfeleistung im frühen Wochenbett aufsuchend</v>
      </c>
      <c r="L9" s="6" cm="1">
        <f t="array" aca="1" ref="L9" ca="1">INDIRECT(_xlfn.CONCAT("P",_xlfn.TAKE(J9,1),"G"),FALSE)</f>
        <v>6.19</v>
      </c>
      <c r="M9">
        <f t="shared" si="0"/>
        <v>9</v>
      </c>
      <c r="N9" s="8">
        <f t="shared" ca="1" si="1"/>
        <v>55.71</v>
      </c>
      <c r="O9" s="58">
        <f t="shared" ca="1" si="4"/>
        <v>15.326999999999998</v>
      </c>
      <c r="Q9" s="23">
        <v>18</v>
      </c>
      <c r="R9" s="24">
        <f ca="1">Q9*L9</f>
        <v>111.42</v>
      </c>
      <c r="S9" s="25">
        <f t="shared" ca="1" si="2"/>
        <v>71.037000000000006</v>
      </c>
      <c r="T9" s="22"/>
      <c r="V9" s="23">
        <v>12</v>
      </c>
      <c r="W9" s="24">
        <f ca="1">V9*L9</f>
        <v>74.28</v>
      </c>
      <c r="X9" s="25">
        <f t="shared" ca="1" si="3"/>
        <v>33.896999999999998</v>
      </c>
      <c r="Y9" s="22"/>
    </row>
    <row r="10" spans="1:25" x14ac:dyDescent="0.25">
      <c r="A10" s="13">
        <v>3210</v>
      </c>
      <c r="B10" t="str" cm="1">
        <f t="array" aca="1" ref="B10" ca="1">INDIRECT(_xlfn.CONCAT("T",_xlfn.TAKE(A10,-1),"T"))</f>
        <v>anteiliges Wegegeld</v>
      </c>
      <c r="C10" s="18"/>
      <c r="D10" s="47"/>
      <c r="E10" s="14">
        <v>13</v>
      </c>
      <c r="F10" s="19">
        <f>(D10-C10)*24*60</f>
        <v>0</v>
      </c>
      <c r="G10" s="8" cm="1">
        <f t="array" aca="1" ref="G10" ca="1">INDIRECT(_xlfn.CONCAT("P",_xlfn.TAKE(A10,1),"b"),FALSE)*E10</f>
        <v>11.056500000000002</v>
      </c>
      <c r="H10" s="8" cm="1">
        <f t="array" aca="1" ref="H10" ca="1">INDIRECT(_xlfn.CONCAT("P",_xlfn.TAKE(A10,1),"c"),FALSE)*E10</f>
        <v>11.53035</v>
      </c>
      <c r="I10" s="8"/>
      <c r="J10" s="34">
        <v>50200</v>
      </c>
      <c r="K10" t="str" cm="1">
        <f t="array" aca="1" ref="K10" ca="1">INDIRECT(_xlfn.CONCAT("T",_xlfn.TAKE(J10,-1),"T"))</f>
        <v>anteiliges Wegegeld je km</v>
      </c>
      <c r="L10" s="6" cm="1">
        <f t="array" aca="1" ref="L10" ca="1">INDIRECT(_xlfn.CONCAT("P",_xlfn.TAKE(J10,1),"G"),FALSE)</f>
        <v>0.97</v>
      </c>
      <c r="M10">
        <f t="shared" si="0"/>
        <v>13</v>
      </c>
      <c r="N10" s="8">
        <f t="shared" ca="1" si="1"/>
        <v>12.61</v>
      </c>
      <c r="O10" s="58">
        <f t="shared" ca="1" si="4"/>
        <v>1.5534999999999979</v>
      </c>
      <c r="Q10" s="23"/>
      <c r="R10" s="24">
        <f ca="1">N10</f>
        <v>12.61</v>
      </c>
      <c r="S10" s="25">
        <f t="shared" ca="1" si="2"/>
        <v>1.5534999999999979</v>
      </c>
      <c r="T10" s="22"/>
      <c r="V10" s="23"/>
      <c r="W10" s="24">
        <f ca="1">N10</f>
        <v>12.61</v>
      </c>
      <c r="X10" s="25">
        <f t="shared" ca="1" si="3"/>
        <v>1.5534999999999979</v>
      </c>
      <c r="Y10" s="22"/>
    </row>
    <row r="11" spans="1:25" x14ac:dyDescent="0.25">
      <c r="A11" s="13">
        <v>2800</v>
      </c>
      <c r="B11" t="str" cm="1">
        <f t="array" aca="1" ref="B11" ca="1">INDIRECT(_xlfn.CONCAT("T",_xlfn.TAKE(A11,-1),"T"))</f>
        <v>Hilfe bei Stillschwierigkeiten</v>
      </c>
      <c r="C11" s="18" t="s">
        <v>495</v>
      </c>
      <c r="D11" s="47" t="s">
        <v>496</v>
      </c>
      <c r="E11" s="14">
        <v>1</v>
      </c>
      <c r="F11" s="19">
        <f>(D11-C11)*24*60</f>
        <v>45</v>
      </c>
      <c r="G11" s="8" cm="1">
        <f t="array" aca="1" ref="G11" ca="1">INDIRECT(_xlfn.CONCAT("P",_xlfn.TAKE(A11,1),"b"),FALSE)*E11</f>
        <v>39.028500000000001</v>
      </c>
      <c r="H11" s="8" cm="1">
        <f t="array" aca="1" ref="H11" ca="1">INDIRECT(_xlfn.CONCAT("P",_xlfn.TAKE(A11,1),"c"),FALSE)*E11</f>
        <v>40.701149999999998</v>
      </c>
      <c r="I11" s="8"/>
      <c r="J11" s="34">
        <v>30601</v>
      </c>
      <c r="K11" t="str" cm="1">
        <f t="array" aca="1" ref="K11" ca="1">INDIRECT(_xlfn.CONCAT("T",_xlfn.TAKE(J11,-1),"T"))</f>
        <v>Hilfeleistung bei Still- und Ernährungsschwierigkeiten des Kindes aufsuchend</v>
      </c>
      <c r="L11" s="6" cm="1">
        <f t="array" aca="1" ref="L11" ca="1">INDIRECT(_xlfn.CONCAT("P",_xlfn.TAKE(J11,1),"G"),FALSE)</f>
        <v>6.19</v>
      </c>
      <c r="M11">
        <f t="shared" si="0"/>
        <v>9</v>
      </c>
      <c r="N11" s="8">
        <f t="shared" ca="1" si="1"/>
        <v>55.71</v>
      </c>
      <c r="O11" s="58">
        <f t="shared" ca="1" si="4"/>
        <v>16.6815</v>
      </c>
      <c r="Q11" s="23">
        <v>9</v>
      </c>
      <c r="R11" s="24">
        <f ca="1">Q11*L11</f>
        <v>55.71</v>
      </c>
      <c r="S11" s="25">
        <f t="shared" ca="1" si="2"/>
        <v>16.6815</v>
      </c>
      <c r="T11" s="22"/>
      <c r="V11" s="23">
        <v>9</v>
      </c>
      <c r="W11" s="24">
        <f ca="1">V11*L11</f>
        <v>55.71</v>
      </c>
      <c r="X11" s="25">
        <f t="shared" ca="1" si="3"/>
        <v>16.6815</v>
      </c>
      <c r="Y11" s="22"/>
    </row>
    <row r="12" spans="1:25" x14ac:dyDescent="0.25">
      <c r="A12" s="13">
        <v>3210</v>
      </c>
      <c r="B12" t="str" cm="1">
        <f t="array" aca="1" ref="B12" ca="1">INDIRECT(_xlfn.CONCAT("T",_xlfn.TAKE(A12,-1),"T"))</f>
        <v>anteiliges Wegegeld</v>
      </c>
      <c r="C12" s="18"/>
      <c r="D12" s="47"/>
      <c r="E12" s="14">
        <v>13</v>
      </c>
      <c r="F12" s="19">
        <f>(D12-C12)*24*60</f>
        <v>0</v>
      </c>
      <c r="G12" s="8" cm="1">
        <f t="array" aca="1" ref="G12" ca="1">INDIRECT(_xlfn.CONCAT("P",_xlfn.TAKE(A12,1),"b"),FALSE)*E12</f>
        <v>11.056500000000002</v>
      </c>
      <c r="H12" s="8" cm="1">
        <f t="array" aca="1" ref="H12" ca="1">INDIRECT(_xlfn.CONCAT("P",_xlfn.TAKE(A12,1),"c"),FALSE)*E12</f>
        <v>11.53035</v>
      </c>
      <c r="I12" s="8"/>
      <c r="J12" s="34">
        <v>50200</v>
      </c>
      <c r="K12" t="str" cm="1">
        <f t="array" aca="1" ref="K12" ca="1">INDIRECT(_xlfn.CONCAT("T",_xlfn.TAKE(J12,-1),"T"))</f>
        <v>anteiliges Wegegeld je km</v>
      </c>
      <c r="L12" s="6" cm="1">
        <f t="array" aca="1" ref="L12" ca="1">INDIRECT(_xlfn.CONCAT("P",_xlfn.TAKE(J12,1),"G"),FALSE)</f>
        <v>0.97</v>
      </c>
      <c r="M12">
        <f t="shared" si="0"/>
        <v>13</v>
      </c>
      <c r="N12" s="8">
        <f t="shared" ca="1" si="1"/>
        <v>12.61</v>
      </c>
      <c r="O12" s="58">
        <f t="shared" ca="1" si="4"/>
        <v>1.5534999999999979</v>
      </c>
      <c r="Q12" s="23"/>
      <c r="R12" s="24">
        <f ca="1">N12</f>
        <v>12.61</v>
      </c>
      <c r="S12" s="25">
        <f t="shared" ca="1" si="2"/>
        <v>1.5534999999999979</v>
      </c>
      <c r="T12" s="22"/>
      <c r="V12" s="23"/>
      <c r="W12" s="24">
        <f ca="1">N12</f>
        <v>12.61</v>
      </c>
      <c r="X12" s="25">
        <f t="shared" ca="1" si="3"/>
        <v>1.5534999999999979</v>
      </c>
      <c r="Y12" s="22"/>
    </row>
    <row r="13" spans="1:25" x14ac:dyDescent="0.25">
      <c r="A13" s="13">
        <v>1800</v>
      </c>
      <c r="B13" t="str" cm="1">
        <f t="array" aca="1" ref="B13" ca="1">INDIRECT(_xlfn.CONCAT("T",_xlfn.TAKE(A13,-1),"T"))</f>
        <v>Aufsuchende Wochenbettbetreuung</v>
      </c>
      <c r="C13" s="18" t="s">
        <v>497</v>
      </c>
      <c r="D13" s="47" t="s">
        <v>498</v>
      </c>
      <c r="E13" s="14">
        <v>1</v>
      </c>
      <c r="F13" s="19">
        <f>(D13-C13)*24*60</f>
        <v>39.999999999999936</v>
      </c>
      <c r="G13" s="8" cm="1">
        <f t="array" aca="1" ref="G13" ca="1">INDIRECT(_xlfn.CONCAT("P",_xlfn.TAKE(A13,1),"b"),FALSE)*E13</f>
        <v>40.383000000000003</v>
      </c>
      <c r="H13" s="8" cm="1">
        <f t="array" aca="1" ref="H13" ca="1">INDIRECT(_xlfn.CONCAT("P",_xlfn.TAKE(A13,1),"c"),FALSE)*E13</f>
        <v>42.113700000000001</v>
      </c>
      <c r="I13" s="8"/>
      <c r="J13" s="34">
        <v>30101</v>
      </c>
      <c r="K13" t="str" cm="1">
        <f t="array" aca="1" ref="K13" ca="1">INDIRECT(_xlfn.CONCAT("T",_xlfn.TAKE(J13,-1),"T"))</f>
        <v>Hilfeleistung im frühen Wochenbett aufsuchend</v>
      </c>
      <c r="L13" s="6" cm="1">
        <f t="array" aca="1" ref="L13" ca="1">INDIRECT(_xlfn.CONCAT("P",_xlfn.TAKE(J13,1),"G"),FALSE)</f>
        <v>6.19</v>
      </c>
      <c r="M13">
        <f t="shared" si="0"/>
        <v>8</v>
      </c>
      <c r="N13" s="8">
        <f t="shared" ca="1" si="1"/>
        <v>49.52</v>
      </c>
      <c r="O13" s="58">
        <f t="shared" ca="1" si="4"/>
        <v>9.1370000000000005</v>
      </c>
      <c r="Q13" s="23">
        <v>18</v>
      </c>
      <c r="R13" s="24">
        <f ca="1">Q13*L13</f>
        <v>111.42</v>
      </c>
      <c r="S13" s="25">
        <f t="shared" ca="1" si="2"/>
        <v>71.037000000000006</v>
      </c>
      <c r="T13" s="22"/>
      <c r="V13" s="23">
        <v>12</v>
      </c>
      <c r="W13" s="24">
        <f ca="1">V13*L13</f>
        <v>74.28</v>
      </c>
      <c r="X13" s="25">
        <f t="shared" ca="1" si="3"/>
        <v>33.896999999999998</v>
      </c>
      <c r="Y13" s="22"/>
    </row>
    <row r="14" spans="1:25" x14ac:dyDescent="0.25">
      <c r="A14" s="13">
        <v>3210</v>
      </c>
      <c r="B14" t="str" cm="1">
        <f t="array" aca="1" ref="B14" ca="1">INDIRECT(_xlfn.CONCAT("T",_xlfn.TAKE(A14,-1),"T"))</f>
        <v>anteiliges Wegegeld</v>
      </c>
      <c r="C14" s="18"/>
      <c r="D14" s="47"/>
      <c r="E14" s="14">
        <v>13</v>
      </c>
      <c r="F14" s="19">
        <f>(D14-C14)*24*60</f>
        <v>0</v>
      </c>
      <c r="G14" s="8" cm="1">
        <f t="array" aca="1" ref="G14" ca="1">INDIRECT(_xlfn.CONCAT("P",_xlfn.TAKE(A14,1),"b"),FALSE)*E14</f>
        <v>11.056500000000002</v>
      </c>
      <c r="H14" s="8" cm="1">
        <f t="array" aca="1" ref="H14" ca="1">INDIRECT(_xlfn.CONCAT("P",_xlfn.TAKE(A14,1),"c"),FALSE)*E14</f>
        <v>11.53035</v>
      </c>
      <c r="I14" s="8"/>
      <c r="J14" s="34">
        <v>50200</v>
      </c>
      <c r="K14" t="str" cm="1">
        <f t="array" aca="1" ref="K14" ca="1">INDIRECT(_xlfn.CONCAT("T",_xlfn.TAKE(J14,-1),"T"))</f>
        <v>anteiliges Wegegeld je km</v>
      </c>
      <c r="L14" s="6" cm="1">
        <f t="array" aca="1" ref="L14" ca="1">INDIRECT(_xlfn.CONCAT("P",_xlfn.TAKE(J14,1),"G"),FALSE)</f>
        <v>0.97</v>
      </c>
      <c r="M14">
        <f t="shared" si="0"/>
        <v>13</v>
      </c>
      <c r="N14" s="8">
        <f t="shared" ca="1" si="1"/>
        <v>12.61</v>
      </c>
      <c r="O14" s="58">
        <f t="shared" ca="1" si="4"/>
        <v>1.5534999999999979</v>
      </c>
      <c r="Q14" s="23"/>
      <c r="R14" s="24">
        <f ca="1">N14</f>
        <v>12.61</v>
      </c>
      <c r="S14" s="25">
        <f t="shared" ca="1" si="2"/>
        <v>1.5534999999999979</v>
      </c>
      <c r="T14" s="22"/>
      <c r="V14" s="23"/>
      <c r="W14" s="24">
        <f ca="1">N14</f>
        <v>12.61</v>
      </c>
      <c r="X14" s="25">
        <f t="shared" ca="1" si="3"/>
        <v>1.5534999999999979</v>
      </c>
      <c r="Y14" s="22"/>
    </row>
    <row r="15" spans="1:25" x14ac:dyDescent="0.25">
      <c r="A15" s="13">
        <v>1800</v>
      </c>
      <c r="B15" t="str" cm="1">
        <f t="array" aca="1" ref="B15" ca="1">INDIRECT(_xlfn.CONCAT("T",_xlfn.TAKE(A15,-1),"T"))</f>
        <v>Aufsuchende Wochenbettbetreuung</v>
      </c>
      <c r="C15" s="18" t="s">
        <v>499</v>
      </c>
      <c r="D15" s="47" t="s">
        <v>500</v>
      </c>
      <c r="E15" s="14">
        <v>1</v>
      </c>
      <c r="F15" s="19">
        <f>(D15-C15)*24*60</f>
        <v>50.000000000000142</v>
      </c>
      <c r="G15" s="8" cm="1">
        <f t="array" aca="1" ref="G15" ca="1">INDIRECT(_xlfn.CONCAT("P",_xlfn.TAKE(A15,1),"b"),FALSE)*E15</f>
        <v>40.383000000000003</v>
      </c>
      <c r="H15" s="8" cm="1">
        <f t="array" aca="1" ref="H15" ca="1">INDIRECT(_xlfn.CONCAT("P",_xlfn.TAKE(A15,1),"c"),FALSE)*E15</f>
        <v>42.113700000000001</v>
      </c>
      <c r="I15" s="8"/>
      <c r="J15" s="34">
        <v>30101</v>
      </c>
      <c r="K15" t="str" cm="1">
        <f t="array" aca="1" ref="K15" ca="1">INDIRECT(_xlfn.CONCAT("T",_xlfn.TAKE(J15,-1),"T"))</f>
        <v>Hilfeleistung im frühen Wochenbett aufsuchend</v>
      </c>
      <c r="L15" s="6" cm="1">
        <f t="array" aca="1" ref="L15" ca="1">INDIRECT(_xlfn.CONCAT("P",_xlfn.TAKE(J15,1),"G"),FALSE)</f>
        <v>6.19</v>
      </c>
      <c r="M15">
        <f t="shared" si="0"/>
        <v>10</v>
      </c>
      <c r="N15" s="8">
        <f t="shared" ca="1" si="1"/>
        <v>61.900000000000006</v>
      </c>
      <c r="O15" s="58">
        <f t="shared" ca="1" si="4"/>
        <v>21.517000000000003</v>
      </c>
      <c r="Q15" s="23">
        <v>18</v>
      </c>
      <c r="R15" s="24">
        <f ca="1">Q15*L15</f>
        <v>111.42</v>
      </c>
      <c r="S15" s="25">
        <f t="shared" ca="1" si="2"/>
        <v>71.037000000000006</v>
      </c>
      <c r="T15" s="22"/>
      <c r="V15" s="23">
        <v>12</v>
      </c>
      <c r="W15" s="24">
        <f ca="1">V15*L15</f>
        <v>74.28</v>
      </c>
      <c r="X15" s="25">
        <f t="shared" ca="1" si="3"/>
        <v>33.896999999999998</v>
      </c>
      <c r="Y15" s="22"/>
    </row>
    <row r="16" spans="1:25" x14ac:dyDescent="0.25">
      <c r="A16" s="13">
        <v>3210</v>
      </c>
      <c r="B16" t="str" cm="1">
        <f t="array" aca="1" ref="B16" ca="1">INDIRECT(_xlfn.CONCAT("T",_xlfn.TAKE(A16,-1),"T"))</f>
        <v>anteiliges Wegegeld</v>
      </c>
      <c r="C16" s="18"/>
      <c r="D16" s="18"/>
      <c r="E16" s="14">
        <v>13</v>
      </c>
      <c r="F16" s="19">
        <f>(D16-C16)*24*60</f>
        <v>0</v>
      </c>
      <c r="G16" s="8" cm="1">
        <f t="array" aca="1" ref="G16" ca="1">INDIRECT(_xlfn.CONCAT("P",_xlfn.TAKE(A16,1),"b"),FALSE)*E16</f>
        <v>11.056500000000002</v>
      </c>
      <c r="H16" s="8" cm="1">
        <f t="array" aca="1" ref="H16" ca="1">INDIRECT(_xlfn.CONCAT("P",_xlfn.TAKE(A16,1),"c"),FALSE)*E16</f>
        <v>11.53035</v>
      </c>
      <c r="I16" s="8"/>
      <c r="J16" s="34">
        <v>50200</v>
      </c>
      <c r="K16" t="str" cm="1">
        <f t="array" aca="1" ref="K16" ca="1">INDIRECT(_xlfn.CONCAT("T",_xlfn.TAKE(J16,-1),"T"))</f>
        <v>anteiliges Wegegeld je km</v>
      </c>
      <c r="L16" s="6" cm="1">
        <f t="array" aca="1" ref="L16" ca="1">INDIRECT(_xlfn.CONCAT("P",_xlfn.TAKE(J16,1),"G"),FALSE)</f>
        <v>0.97</v>
      </c>
      <c r="M16">
        <f t="shared" si="0"/>
        <v>13</v>
      </c>
      <c r="N16" s="8">
        <f t="shared" ca="1" si="1"/>
        <v>12.61</v>
      </c>
      <c r="O16" s="58">
        <f t="shared" ca="1" si="4"/>
        <v>1.5534999999999979</v>
      </c>
      <c r="Q16" s="23"/>
      <c r="R16" s="24">
        <f ca="1">N16</f>
        <v>12.61</v>
      </c>
      <c r="S16" s="25">
        <f t="shared" ca="1" si="2"/>
        <v>1.5534999999999979</v>
      </c>
      <c r="T16" s="22"/>
      <c r="V16" s="23"/>
      <c r="W16" s="24">
        <f ca="1">N16</f>
        <v>12.61</v>
      </c>
      <c r="X16" s="25">
        <f t="shared" ca="1" si="3"/>
        <v>1.5534999999999979</v>
      </c>
      <c r="Y16" s="22"/>
    </row>
    <row r="17" spans="1:25" x14ac:dyDescent="0.25">
      <c r="A17" s="13" t="s">
        <v>9</v>
      </c>
      <c r="B17" t="str" cm="1">
        <f t="array" aca="1" ref="B17" ca="1">INDIRECT(_xlfn.CONCAT("T",_xlfn.TAKE(A17,-1),"T"))</f>
        <v>Beratung der Schwangeren</v>
      </c>
      <c r="C17" s="18"/>
      <c r="D17" s="18"/>
      <c r="E17" s="14">
        <v>1</v>
      </c>
      <c r="F17" s="19">
        <f>(D17-C17)*24*60</f>
        <v>0</v>
      </c>
      <c r="G17" s="8" cm="1">
        <f t="array" aca="1" ref="G17" ca="1">INDIRECT(_xlfn.CONCAT("P",_xlfn.TAKE(A17,1),"b"),FALSE)*E17</f>
        <v>8.4</v>
      </c>
      <c r="H17" s="8" cm="1">
        <f t="array" aca="1" ref="H17" ca="1">INDIRECT(_xlfn.CONCAT("P",_xlfn.TAKE(A17,1),"c"),FALSE)*E17</f>
        <v>8.76</v>
      </c>
      <c r="I17" s="8"/>
      <c r="J17" s="34">
        <v>10104</v>
      </c>
      <c r="K17" t="str" cm="1">
        <f t="array" aca="1" ref="K17" ca="1">INDIRECT(_xlfn.CONCAT("T",_xlfn.TAKE(J17,-1),"T"))</f>
        <v>Hilfeleistung in der Schwangerschaft Kurzberatung</v>
      </c>
      <c r="L17" s="6" cm="1">
        <f t="array" aca="1" ref="L17" ca="1">INDIRECT(_xlfn.CONCAT("P",_xlfn.TAKE(J17,1),"G"),FALSE)</f>
        <v>6.19</v>
      </c>
      <c r="M17">
        <v>1</v>
      </c>
      <c r="N17" s="8">
        <f t="shared" ca="1" si="1"/>
        <v>6.19</v>
      </c>
      <c r="O17" s="58">
        <f t="shared" ca="1" si="4"/>
        <v>-2.21</v>
      </c>
      <c r="Q17" s="23">
        <v>2</v>
      </c>
      <c r="R17" s="24">
        <f ca="1">Q17*L17</f>
        <v>12.38</v>
      </c>
      <c r="S17" s="25">
        <f t="shared" ca="1" si="2"/>
        <v>3.9800000000000004</v>
      </c>
      <c r="T17" s="22"/>
      <c r="V17" s="23">
        <v>2</v>
      </c>
      <c r="W17" s="24">
        <f ca="1">V17*L17</f>
        <v>12.38</v>
      </c>
      <c r="X17" s="25">
        <f t="shared" ca="1" si="3"/>
        <v>3.9800000000000004</v>
      </c>
      <c r="Y17" s="22"/>
    </row>
    <row r="18" spans="1:25" x14ac:dyDescent="0.25">
      <c r="A18" s="13" t="s">
        <v>9</v>
      </c>
      <c r="B18" t="str" cm="1">
        <f t="array" aca="1" ref="B18" ca="1">INDIRECT(_xlfn.CONCAT("T",_xlfn.TAKE(A18,-1),"T"))</f>
        <v>Beratung der Schwangeren</v>
      </c>
      <c r="C18" s="18"/>
      <c r="D18" s="18"/>
      <c r="E18" s="14">
        <v>1</v>
      </c>
      <c r="F18" s="19">
        <f>(D18-C18)*24*60</f>
        <v>0</v>
      </c>
      <c r="G18" s="8" cm="1">
        <f t="array" aca="1" ref="G18" ca="1">INDIRECT(_xlfn.CONCAT("P",_xlfn.TAKE(A18,1),"b"),FALSE)*E18</f>
        <v>8.4</v>
      </c>
      <c r="H18" s="8" cm="1">
        <f t="array" aca="1" ref="H18" ca="1">INDIRECT(_xlfn.CONCAT("P",_xlfn.TAKE(A18,1),"c"),FALSE)*E18</f>
        <v>8.76</v>
      </c>
      <c r="I18" s="8"/>
      <c r="J18" s="34">
        <v>10104</v>
      </c>
      <c r="K18" t="str" cm="1">
        <f t="array" aca="1" ref="K18" ca="1">INDIRECT(_xlfn.CONCAT("T",_xlfn.TAKE(J18,-1),"T"))</f>
        <v>Hilfeleistung in der Schwangerschaft Kurzberatung</v>
      </c>
      <c r="L18" s="6" cm="1">
        <f t="array" aca="1" ref="L18" ca="1">INDIRECT(_xlfn.CONCAT("P",_xlfn.TAKE(J18,1),"G"),FALSE)</f>
        <v>6.19</v>
      </c>
      <c r="M18">
        <v>1</v>
      </c>
      <c r="N18" s="8">
        <f t="shared" ca="1" si="1"/>
        <v>6.19</v>
      </c>
      <c r="O18" s="58">
        <f t="shared" ca="1" si="4"/>
        <v>-2.21</v>
      </c>
      <c r="Q18" s="23">
        <v>2</v>
      </c>
      <c r="R18" s="24">
        <f ca="1">Q18*L18</f>
        <v>12.38</v>
      </c>
      <c r="S18" s="25">
        <f t="shared" ca="1" si="2"/>
        <v>3.9800000000000004</v>
      </c>
      <c r="T18" s="22"/>
      <c r="V18" s="23">
        <v>2</v>
      </c>
      <c r="W18" s="24">
        <f ca="1">V18*L18</f>
        <v>12.38</v>
      </c>
      <c r="X18" s="25">
        <f t="shared" ca="1" si="3"/>
        <v>3.9800000000000004</v>
      </c>
      <c r="Y18" s="22"/>
    </row>
    <row r="19" spans="1:25" x14ac:dyDescent="0.25">
      <c r="A19" s="13" t="s">
        <v>9</v>
      </c>
      <c r="B19" t="str" cm="1">
        <f t="array" aca="1" ref="B19" ca="1">INDIRECT(_xlfn.CONCAT("T",_xlfn.TAKE(A19,-1),"T"))</f>
        <v>Beratung der Schwangeren</v>
      </c>
      <c r="C19" s="18"/>
      <c r="D19" s="18"/>
      <c r="E19" s="14">
        <v>1</v>
      </c>
      <c r="F19" s="19">
        <f>(D19-C19)*24*60</f>
        <v>0</v>
      </c>
      <c r="G19" s="8" cm="1">
        <f t="array" aca="1" ref="G19" ca="1">INDIRECT(_xlfn.CONCAT("P",_xlfn.TAKE(A19,1),"b"),FALSE)*E19</f>
        <v>8.4</v>
      </c>
      <c r="H19" s="8" cm="1">
        <f t="array" aca="1" ref="H19" ca="1">INDIRECT(_xlfn.CONCAT("P",_xlfn.TAKE(A19,1),"c"),FALSE)*E19</f>
        <v>8.76</v>
      </c>
      <c r="I19" s="8"/>
      <c r="J19" s="34">
        <v>10104</v>
      </c>
      <c r="K19" t="str" cm="1">
        <f t="array" aca="1" ref="K19" ca="1">INDIRECT(_xlfn.CONCAT("T",_xlfn.TAKE(J19,-1),"T"))</f>
        <v>Hilfeleistung in der Schwangerschaft Kurzberatung</v>
      </c>
      <c r="L19" s="6" cm="1">
        <f t="array" aca="1" ref="L19" ca="1">INDIRECT(_xlfn.CONCAT("P",_xlfn.TAKE(J19,1),"G"),FALSE)</f>
        <v>6.19</v>
      </c>
      <c r="M19">
        <v>1</v>
      </c>
      <c r="N19" s="8">
        <f t="shared" ca="1" si="1"/>
        <v>6.19</v>
      </c>
      <c r="O19" s="58">
        <f t="shared" ca="1" si="4"/>
        <v>-2.21</v>
      </c>
      <c r="Q19" s="23">
        <v>2</v>
      </c>
      <c r="R19" s="24">
        <f ca="1">Q19*L19</f>
        <v>12.38</v>
      </c>
      <c r="S19" s="25">
        <f t="shared" ca="1" si="2"/>
        <v>3.9800000000000004</v>
      </c>
      <c r="T19" s="22"/>
      <c r="V19" s="23">
        <v>2</v>
      </c>
      <c r="W19" s="24">
        <f ca="1">V19*L19</f>
        <v>12.38</v>
      </c>
      <c r="X19" s="25">
        <f t="shared" ca="1" si="3"/>
        <v>3.9800000000000004</v>
      </c>
      <c r="Y19" s="22"/>
    </row>
    <row r="20" spans="1:25" x14ac:dyDescent="0.25">
      <c r="A20" s="13" t="s">
        <v>129</v>
      </c>
      <c r="B20" t="str" cm="1">
        <f t="array" aca="1" ref="B20" ca="1">INDIRECT(_xlfn.CONCAT("T",_xlfn.TAKE(A20,-1),"T"))</f>
        <v>Beratung der Wöchnerin mittels Komm. Medium</v>
      </c>
      <c r="C20" s="18"/>
      <c r="D20" s="18"/>
      <c r="E20" s="14">
        <v>1</v>
      </c>
      <c r="F20" s="19">
        <f>(D20-C20)*24*60</f>
        <v>0</v>
      </c>
      <c r="G20" s="8" cm="1">
        <f t="array" aca="1" ref="G20" ca="1">INDIRECT(_xlfn.CONCAT("P",_xlfn.TAKE(A20,1),"b"),FALSE)*E20</f>
        <v>7.3709999999999996</v>
      </c>
      <c r="H20" s="8" cm="1">
        <f t="array" aca="1" ref="H20" ca="1">INDIRECT(_xlfn.CONCAT("P",_xlfn.TAKE(A20,1),"c"),FALSE)*E20</f>
        <v>7.6868999999999996</v>
      </c>
      <c r="I20" s="8"/>
      <c r="J20" s="34">
        <v>30104</v>
      </c>
      <c r="K20" t="str" cm="1">
        <f t="array" aca="1" ref="K20" ca="1">INDIRECT(_xlfn.CONCAT("T",_xlfn.TAKE(J20,-1),"T"))</f>
        <v>Hilfeleistung im frühen Wochenbett Kurzberatung</v>
      </c>
      <c r="L20" s="6" cm="1">
        <f t="array" aca="1" ref="L20" ca="1">INDIRECT(_xlfn.CONCAT("P",_xlfn.TAKE(J20,1),"G"),FALSE)</f>
        <v>6.19</v>
      </c>
      <c r="M20">
        <v>1</v>
      </c>
      <c r="N20" s="8">
        <f t="shared" ca="1" si="1"/>
        <v>6.19</v>
      </c>
      <c r="O20" s="58">
        <f t="shared" ca="1" si="4"/>
        <v>-1.1809999999999992</v>
      </c>
      <c r="Q20" s="23">
        <v>2</v>
      </c>
      <c r="R20" s="24">
        <f ca="1">Q20*L20</f>
        <v>12.38</v>
      </c>
      <c r="S20" s="25">
        <f t="shared" ca="1" si="2"/>
        <v>5.0090000000000012</v>
      </c>
      <c r="T20" s="22"/>
      <c r="V20" s="23">
        <v>2</v>
      </c>
      <c r="W20" s="24">
        <f ca="1">V20*L20</f>
        <v>12.38</v>
      </c>
      <c r="X20" s="25">
        <f t="shared" ca="1" si="3"/>
        <v>5.0090000000000012</v>
      </c>
      <c r="Y20" s="22"/>
    </row>
    <row r="21" spans="1:25" x14ac:dyDescent="0.25">
      <c r="E21" s="9" t="s">
        <v>501</v>
      </c>
      <c r="G21" s="10">
        <f ca="1">SUM(G5:G20)</f>
        <v>339.85349999999994</v>
      </c>
      <c r="H21" s="10">
        <f ca="1">SUM(H5:H20)</f>
        <v>354.41864999999996</v>
      </c>
      <c r="I21" s="10"/>
      <c r="J21" s="35"/>
      <c r="N21" s="10">
        <f ca="1">SUM(N5:N20)</f>
        <v>409.91999999999996</v>
      </c>
      <c r="O21" s="36">
        <f ca="1">N21-G21</f>
        <v>70.066500000000019</v>
      </c>
      <c r="Q21" s="23"/>
      <c r="R21" s="26">
        <f ca="1">SUM(R5:R20)</f>
        <v>737.99</v>
      </c>
      <c r="S21" s="27">
        <f t="shared" ca="1" si="2"/>
        <v>398.13650000000007</v>
      </c>
      <c r="T21" s="22"/>
      <c r="V21" s="23"/>
      <c r="W21" s="26">
        <f ca="1">SUM(W5:W20)</f>
        <v>552.29</v>
      </c>
      <c r="X21" s="27">
        <f t="shared" ca="1" si="3"/>
        <v>212.43650000000002</v>
      </c>
      <c r="Y21" s="22"/>
    </row>
    <row r="22" spans="1:25" x14ac:dyDescent="0.25">
      <c r="J22" s="35"/>
      <c r="O22" s="41"/>
      <c r="Q22" s="23"/>
      <c r="R22" s="43"/>
      <c r="S22" s="43"/>
      <c r="T22" s="22"/>
      <c r="V22" s="23"/>
      <c r="W22" s="43"/>
      <c r="X22" s="43"/>
      <c r="Y22" s="22"/>
    </row>
    <row r="23" spans="1:25" x14ac:dyDescent="0.25">
      <c r="B23" s="17" t="s">
        <v>509</v>
      </c>
      <c r="F23" s="49" t="s">
        <v>506</v>
      </c>
      <c r="G23" s="49"/>
      <c r="H23" s="15">
        <f ca="1">H21/G21-1</f>
        <v>4.2857142857142927E-2</v>
      </c>
      <c r="J23" s="37"/>
      <c r="K23" s="38"/>
      <c r="L23" s="42"/>
      <c r="M23" s="42"/>
      <c r="N23" s="40" t="s">
        <v>513</v>
      </c>
      <c r="O23" s="39">
        <f ca="1">O21/N21</f>
        <v>0.17092725409836071</v>
      </c>
      <c r="Q23" s="28"/>
      <c r="R23" s="44" t="s">
        <v>514</v>
      </c>
      <c r="S23" s="29">
        <f ca="1">S21/R21</f>
        <v>0.53948766243445045</v>
      </c>
      <c r="T23" s="30"/>
      <c r="V23" s="28"/>
      <c r="W23" s="44" t="s">
        <v>515</v>
      </c>
      <c r="X23" s="29">
        <f ca="1">X21/W21</f>
        <v>0.38464665302648976</v>
      </c>
      <c r="Y23" s="30"/>
    </row>
    <row r="24" spans="1:25" x14ac:dyDescent="0.25">
      <c r="F24" s="17" t="s">
        <v>516</v>
      </c>
      <c r="G24" s="17"/>
      <c r="H24" s="45">
        <f>SUM(F5:F20)</f>
        <v>250.00000000000009</v>
      </c>
      <c r="M24" s="17" t="s">
        <v>516</v>
      </c>
      <c r="N24" s="17"/>
      <c r="O24" s="45">
        <f>(M5+M7+M9+M11+M13+M15)*5</f>
        <v>250</v>
      </c>
      <c r="R24" s="46" t="s">
        <v>516</v>
      </c>
      <c r="S24" s="45">
        <f>(Q5+Q7+Q9+Q11+Q13+Q15)*5</f>
        <v>495</v>
      </c>
      <c r="T24" s="17"/>
      <c r="W24" s="46" t="s">
        <v>516</v>
      </c>
      <c r="X24" s="45">
        <f>(V5+V7+V9+V11+V13+V15)*5</f>
        <v>345</v>
      </c>
    </row>
    <row r="25" spans="1:25" x14ac:dyDescent="0.25">
      <c r="F25" s="17" t="s">
        <v>517</v>
      </c>
      <c r="G25" s="17"/>
      <c r="H25" s="46" t="str">
        <f>_xlfn.CONCAT(INT(H24/60),":",INT((H24/60-INT(H24/60))*60))</f>
        <v>4:10</v>
      </c>
      <c r="M25" s="17" t="s">
        <v>517</v>
      </c>
      <c r="N25" s="17"/>
      <c r="O25" s="46" t="str">
        <f>_xlfn.CONCAT(INT(O24/60),":",INT((O24/60-INT(O24/60))*60))</f>
        <v>4:10</v>
      </c>
      <c r="R25" s="46" t="s">
        <v>517</v>
      </c>
      <c r="S25" s="46" t="str">
        <f>_xlfn.CONCAT(INT(S24/60),":",INT((S24/60-INT(S24/60))*60))</f>
        <v>8:15</v>
      </c>
      <c r="T25" s="17"/>
      <c r="W25" s="46" t="s">
        <v>517</v>
      </c>
      <c r="X25" s="46" t="str">
        <f>_xlfn.CONCAT(INT(X24/60),":",INT((X24/60-INT(X24/60))*60))</f>
        <v>5:45</v>
      </c>
    </row>
    <row r="27" spans="1:25" x14ac:dyDescent="0.25">
      <c r="A27" s="16" t="s">
        <v>507</v>
      </c>
      <c r="B27" s="16"/>
      <c r="C27" s="16"/>
      <c r="D27" s="16"/>
      <c r="E27" s="16"/>
      <c r="F27" s="16"/>
      <c r="G27" s="16"/>
      <c r="H27" s="16"/>
      <c r="I27" s="16"/>
    </row>
    <row r="28" spans="1:25" x14ac:dyDescent="0.25">
      <c r="A28" s="16" t="s">
        <v>508</v>
      </c>
      <c r="B28" s="16"/>
      <c r="C28" s="16"/>
      <c r="D28" s="16"/>
      <c r="E28" s="16"/>
      <c r="F28" s="16"/>
      <c r="G28" s="16"/>
      <c r="H28" s="16"/>
      <c r="I28" s="16"/>
    </row>
  </sheetData>
  <mergeCells count="6">
    <mergeCell ref="F23:G23"/>
    <mergeCell ref="M3:O3"/>
    <mergeCell ref="Q3:T3"/>
    <mergeCell ref="V3:Y3"/>
    <mergeCell ref="A3:H3"/>
    <mergeCell ref="J3:L3"/>
  </mergeCells>
  <conditionalFormatting sqref="O5:O20">
    <cfRule type="cellIs" dxfId="0" priority="1" operator="lessThan">
      <formula>0</formula>
    </cfRule>
  </conditionalFormatting>
  <pageMargins left="0.7" right="0.7" top="0.78749999999999998" bottom="0.78749999999999998" header="0.511811023622047" footer="0.511811023622047"/>
  <pageSetup paperSize="9" orientation="portrait" horizontalDpi="300" verticalDpi="300"/>
  <ignoredErrors>
    <ignoredError sqref="A17:A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690</vt:i4>
      </vt:variant>
    </vt:vector>
  </HeadingPairs>
  <TitlesOfParts>
    <vt:vector size="693" baseType="lpstr">
      <vt:lpstr>Tarife ALT</vt:lpstr>
      <vt:lpstr>Tarife NEU</vt:lpstr>
      <vt:lpstr>Fall Vor-Nachsorge</vt:lpstr>
      <vt:lpstr>GKVB</vt:lpstr>
      <vt:lpstr>GKVBZ</vt:lpstr>
      <vt:lpstr>GKVN</vt:lpstr>
      <vt:lpstr>GKVZ</vt:lpstr>
      <vt:lpstr>P0100a</vt:lpstr>
      <vt:lpstr>P0100b</vt:lpstr>
      <vt:lpstr>P0100C</vt:lpstr>
      <vt:lpstr>P0101A</vt:lpstr>
      <vt:lpstr>P0101b</vt:lpstr>
      <vt:lpstr>P0101c</vt:lpstr>
      <vt:lpstr>P0102a</vt:lpstr>
      <vt:lpstr>P0102b</vt:lpstr>
      <vt:lpstr>P0102c</vt:lpstr>
      <vt:lpstr>P0110c</vt:lpstr>
      <vt:lpstr>P0200a</vt:lpstr>
      <vt:lpstr>P0200b</vt:lpstr>
      <vt:lpstr>P0200c</vt:lpstr>
      <vt:lpstr>P0230a</vt:lpstr>
      <vt:lpstr>P0230b</vt:lpstr>
      <vt:lpstr>P0230c</vt:lpstr>
      <vt:lpstr>P0240a</vt:lpstr>
      <vt:lpstr>P0240b</vt:lpstr>
      <vt:lpstr>P0240c</vt:lpstr>
      <vt:lpstr>P0270a</vt:lpstr>
      <vt:lpstr>P0270b</vt:lpstr>
      <vt:lpstr>P0270c</vt:lpstr>
      <vt:lpstr>P0280a</vt:lpstr>
      <vt:lpstr>P0280b</vt:lpstr>
      <vt:lpstr>P0280c</vt:lpstr>
      <vt:lpstr>P0290a</vt:lpstr>
      <vt:lpstr>P0290b</vt:lpstr>
      <vt:lpstr>P0290c</vt:lpstr>
      <vt:lpstr>P0300a</vt:lpstr>
      <vt:lpstr>P0300b</vt:lpstr>
      <vt:lpstr>P0300c</vt:lpstr>
      <vt:lpstr>P0400b</vt:lpstr>
      <vt:lpstr>P0400c</vt:lpstr>
      <vt:lpstr>P0500a</vt:lpstr>
      <vt:lpstr>P0500b</vt:lpstr>
      <vt:lpstr>P0500c</vt:lpstr>
      <vt:lpstr>P0501A</vt:lpstr>
      <vt:lpstr>P0501b</vt:lpstr>
      <vt:lpstr>P0501c</vt:lpstr>
      <vt:lpstr>P0502a</vt:lpstr>
      <vt:lpstr>P0502b</vt:lpstr>
      <vt:lpstr>P0502c</vt:lpstr>
      <vt:lpstr>P05070c</vt:lpstr>
      <vt:lpstr>P0510a</vt:lpstr>
      <vt:lpstr>P0510b</vt:lpstr>
      <vt:lpstr>P0510c</vt:lpstr>
      <vt:lpstr>P0511a</vt:lpstr>
      <vt:lpstr>P0511b</vt:lpstr>
      <vt:lpstr>P0511c</vt:lpstr>
      <vt:lpstr>P0512a</vt:lpstr>
      <vt:lpstr>P0512b</vt:lpstr>
      <vt:lpstr>P0512c</vt:lpstr>
      <vt:lpstr>P0570a</vt:lpstr>
      <vt:lpstr>P0570b</vt:lpstr>
      <vt:lpstr>P0570c</vt:lpstr>
      <vt:lpstr>P0580a</vt:lpstr>
      <vt:lpstr>P0580b</vt:lpstr>
      <vt:lpstr>P0580c</vt:lpstr>
      <vt:lpstr>P0600b</vt:lpstr>
      <vt:lpstr>P0600c</vt:lpstr>
      <vt:lpstr>P0601b</vt:lpstr>
      <vt:lpstr>P0601c</vt:lpstr>
      <vt:lpstr>P0602b</vt:lpstr>
      <vt:lpstr>P0602c</vt:lpstr>
      <vt:lpstr>P0700b</vt:lpstr>
      <vt:lpstr>P0700c</vt:lpstr>
      <vt:lpstr>P0770b</vt:lpstr>
      <vt:lpstr>P0770c</vt:lpstr>
      <vt:lpstr>P0800b</vt:lpstr>
      <vt:lpstr>P0800c</vt:lpstr>
      <vt:lpstr>P0830b</vt:lpstr>
      <vt:lpstr>P0830c</vt:lpstr>
      <vt:lpstr>P0901a</vt:lpstr>
      <vt:lpstr>P0901b</vt:lpstr>
      <vt:lpstr>P0901c</vt:lpstr>
      <vt:lpstr>P0902a</vt:lpstr>
      <vt:lpstr>P0902b</vt:lpstr>
      <vt:lpstr>P0902c</vt:lpstr>
      <vt:lpstr>P0911a</vt:lpstr>
      <vt:lpstr>P0911b</vt:lpstr>
      <vt:lpstr>P0911c</vt:lpstr>
      <vt:lpstr>P0912a</vt:lpstr>
      <vt:lpstr>P0912b</vt:lpstr>
      <vt:lpstr>P0912c</vt:lpstr>
      <vt:lpstr>P1000b</vt:lpstr>
      <vt:lpstr>P1000c</vt:lpstr>
      <vt:lpstr>P10101G</vt:lpstr>
      <vt:lpstr>P10102G</vt:lpstr>
      <vt:lpstr>P10103G</vt:lpstr>
      <vt:lpstr>P10104G</vt:lpstr>
      <vt:lpstr>P1010b</vt:lpstr>
      <vt:lpstr>P1010c</vt:lpstr>
      <vt:lpstr>P10111G</vt:lpstr>
      <vt:lpstr>P10112G</vt:lpstr>
      <vt:lpstr>P10113G</vt:lpstr>
      <vt:lpstr>P10114G</vt:lpstr>
      <vt:lpstr>P10201G</vt:lpstr>
      <vt:lpstr>P10202G</vt:lpstr>
      <vt:lpstr>P10301G</vt:lpstr>
      <vt:lpstr>P10302G</vt:lpstr>
      <vt:lpstr>P10401G</vt:lpstr>
      <vt:lpstr>P10402G</vt:lpstr>
      <vt:lpstr>P10501G</vt:lpstr>
      <vt:lpstr>P10502G</vt:lpstr>
      <vt:lpstr>P10511G</vt:lpstr>
      <vt:lpstr>P10512G</vt:lpstr>
      <vt:lpstr>P10601G</vt:lpstr>
      <vt:lpstr>P10602G</vt:lpstr>
      <vt:lpstr>P10611G</vt:lpstr>
      <vt:lpstr>P10612G</vt:lpstr>
      <vt:lpstr>P10705G</vt:lpstr>
      <vt:lpstr>P10715G</vt:lpstr>
      <vt:lpstr>P10805G</vt:lpstr>
      <vt:lpstr>P10815G</vt:lpstr>
      <vt:lpstr>P1100b</vt:lpstr>
      <vt:lpstr>P1100c</vt:lpstr>
      <vt:lpstr>P1110b</vt:lpstr>
      <vt:lpstr>P1110c</vt:lpstr>
      <vt:lpstr>P1200b</vt:lpstr>
      <vt:lpstr>P1200c</vt:lpstr>
      <vt:lpstr>P1210b</vt:lpstr>
      <vt:lpstr>P1210c</vt:lpstr>
      <vt:lpstr>P1300b</vt:lpstr>
      <vt:lpstr>P1300c</vt:lpstr>
      <vt:lpstr>P1301b</vt:lpstr>
      <vt:lpstr>P1301c</vt:lpstr>
      <vt:lpstr>P1302b</vt:lpstr>
      <vt:lpstr>P1302c</vt:lpstr>
      <vt:lpstr>P1310b</vt:lpstr>
      <vt:lpstr>P1310c</vt:lpstr>
      <vt:lpstr>P1311b</vt:lpstr>
      <vt:lpstr>P1311c</vt:lpstr>
      <vt:lpstr>P1312b</vt:lpstr>
      <vt:lpstr>P1312c</vt:lpstr>
      <vt:lpstr>P1400b</vt:lpstr>
      <vt:lpstr>P1400c</vt:lpstr>
      <vt:lpstr>P1401b</vt:lpstr>
      <vt:lpstr>P1401c</vt:lpstr>
      <vt:lpstr>P1402b</vt:lpstr>
      <vt:lpstr>P1402c</vt:lpstr>
      <vt:lpstr>P1500b</vt:lpstr>
      <vt:lpstr>P1500c</vt:lpstr>
      <vt:lpstr>P1501b</vt:lpstr>
      <vt:lpstr>P1501c</vt:lpstr>
      <vt:lpstr>P1502b</vt:lpstr>
      <vt:lpstr>P1502c</vt:lpstr>
      <vt:lpstr>P1600b</vt:lpstr>
      <vt:lpstr>P1600c</vt:lpstr>
      <vt:lpstr>P1601b</vt:lpstr>
      <vt:lpstr>P1601c</vt:lpstr>
      <vt:lpstr>P1602b</vt:lpstr>
      <vt:lpstr>P1602c</vt:lpstr>
      <vt:lpstr>P1610b</vt:lpstr>
      <vt:lpstr>P1610c</vt:lpstr>
      <vt:lpstr>P1611b</vt:lpstr>
      <vt:lpstr>P1611c</vt:lpstr>
      <vt:lpstr>P1612b</vt:lpstr>
      <vt:lpstr>P1612c</vt:lpstr>
      <vt:lpstr>P1700A</vt:lpstr>
      <vt:lpstr>P1700B</vt:lpstr>
      <vt:lpstr>P1700C</vt:lpstr>
      <vt:lpstr>P1701A</vt:lpstr>
      <vt:lpstr>P1701B</vt:lpstr>
      <vt:lpstr>P1701C</vt:lpstr>
      <vt:lpstr>P1702A</vt:lpstr>
      <vt:lpstr>P1702B</vt:lpstr>
      <vt:lpstr>P1702C</vt:lpstr>
      <vt:lpstr>P1710A</vt:lpstr>
      <vt:lpstr>P1710B</vt:lpstr>
      <vt:lpstr>P1710C</vt:lpstr>
      <vt:lpstr>P1711A</vt:lpstr>
      <vt:lpstr>P1711B</vt:lpstr>
      <vt:lpstr>P1711C</vt:lpstr>
      <vt:lpstr>P1712A</vt:lpstr>
      <vt:lpstr>P1712B</vt:lpstr>
      <vt:lpstr>P1712C</vt:lpstr>
      <vt:lpstr>P1800b</vt:lpstr>
      <vt:lpstr>P1800c</vt:lpstr>
      <vt:lpstr>P1810b</vt:lpstr>
      <vt:lpstr>P1810c</vt:lpstr>
      <vt:lpstr>P1830b</vt:lpstr>
      <vt:lpstr>P1830c</vt:lpstr>
      <vt:lpstr>P1850b</vt:lpstr>
      <vt:lpstr>P1850c</vt:lpstr>
      <vt:lpstr>P1900b</vt:lpstr>
      <vt:lpstr>P1900c</vt:lpstr>
      <vt:lpstr>P2001b</vt:lpstr>
      <vt:lpstr>P2001c</vt:lpstr>
      <vt:lpstr>P2002b</vt:lpstr>
      <vt:lpstr>P2002c</vt:lpstr>
      <vt:lpstr>P20101G</vt:lpstr>
      <vt:lpstr>P20102G</vt:lpstr>
      <vt:lpstr>P20105G</vt:lpstr>
      <vt:lpstr>P20111G</vt:lpstr>
      <vt:lpstr>P20112G</vt:lpstr>
      <vt:lpstr>P20115G</vt:lpstr>
      <vt:lpstr>P2011b</vt:lpstr>
      <vt:lpstr>P2011c</vt:lpstr>
      <vt:lpstr>P2012b</vt:lpstr>
      <vt:lpstr>P2012c</vt:lpstr>
      <vt:lpstr>P20201G</vt:lpstr>
      <vt:lpstr>P20202G</vt:lpstr>
      <vt:lpstr>P20205G</vt:lpstr>
      <vt:lpstr>P20211G</vt:lpstr>
      <vt:lpstr>P20212c</vt:lpstr>
      <vt:lpstr>P20212G</vt:lpstr>
      <vt:lpstr>P20215G</vt:lpstr>
      <vt:lpstr>P20305G</vt:lpstr>
      <vt:lpstr>P20315G</vt:lpstr>
      <vt:lpstr>P20505G</vt:lpstr>
      <vt:lpstr>P20515G</vt:lpstr>
      <vt:lpstr>P20601G</vt:lpstr>
      <vt:lpstr>P20602G</vt:lpstr>
      <vt:lpstr>P20605G</vt:lpstr>
      <vt:lpstr>P20701G</vt:lpstr>
      <vt:lpstr>P20702G</vt:lpstr>
      <vt:lpstr>P20711G</vt:lpstr>
      <vt:lpstr>P20712G</vt:lpstr>
      <vt:lpstr>P20801G</vt:lpstr>
      <vt:lpstr>P20802G</vt:lpstr>
      <vt:lpstr>P20805G</vt:lpstr>
      <vt:lpstr>P20811G</vt:lpstr>
      <vt:lpstr>P20812G</vt:lpstr>
      <vt:lpstr>P20815G</vt:lpstr>
      <vt:lpstr>P2100b</vt:lpstr>
      <vt:lpstr>P2100c</vt:lpstr>
      <vt:lpstr>P2110b</vt:lpstr>
      <vt:lpstr>P2110c</vt:lpstr>
      <vt:lpstr>P2200b</vt:lpstr>
      <vt:lpstr>P2200c</vt:lpstr>
      <vt:lpstr>P2201b</vt:lpstr>
      <vt:lpstr>P2201c</vt:lpstr>
      <vt:lpstr>P2202b</vt:lpstr>
      <vt:lpstr>P2202c</vt:lpstr>
      <vt:lpstr>P2300b</vt:lpstr>
      <vt:lpstr>P2300c</vt:lpstr>
      <vt:lpstr>P2301b</vt:lpstr>
      <vt:lpstr>P2301c</vt:lpstr>
      <vt:lpstr>P2302b</vt:lpstr>
      <vt:lpstr>P2302c</vt:lpstr>
      <vt:lpstr>P2370b</vt:lpstr>
      <vt:lpstr>P2370c</vt:lpstr>
      <vt:lpstr>P2380b</vt:lpstr>
      <vt:lpstr>P2380c</vt:lpstr>
      <vt:lpstr>P2400b</vt:lpstr>
      <vt:lpstr>P2400c</vt:lpstr>
      <vt:lpstr>P2401b</vt:lpstr>
      <vt:lpstr>P2401c</vt:lpstr>
      <vt:lpstr>P2402b</vt:lpstr>
      <vt:lpstr>P2402c</vt:lpstr>
      <vt:lpstr>P2500b</vt:lpstr>
      <vt:lpstr>P2500c</vt:lpstr>
      <vt:lpstr>P2501b</vt:lpstr>
      <vt:lpstr>P2501c</vt:lpstr>
      <vt:lpstr>P2502b</vt:lpstr>
      <vt:lpstr>P2502c</vt:lpstr>
      <vt:lpstr>P2600b</vt:lpstr>
      <vt:lpstr>P2600c</vt:lpstr>
      <vt:lpstr>P2601b</vt:lpstr>
      <vt:lpstr>P2601c</vt:lpstr>
      <vt:lpstr>P2602b</vt:lpstr>
      <vt:lpstr>P2602c</vt:lpstr>
      <vt:lpstr>P2610b</vt:lpstr>
      <vt:lpstr>P2610c</vt:lpstr>
      <vt:lpstr>P2611b</vt:lpstr>
      <vt:lpstr>P2611c</vt:lpstr>
      <vt:lpstr>P2612b</vt:lpstr>
      <vt:lpstr>P2612c</vt:lpstr>
      <vt:lpstr>P2630b</vt:lpstr>
      <vt:lpstr>P2630c</vt:lpstr>
      <vt:lpstr>P2650b</vt:lpstr>
      <vt:lpstr>P2650c</vt:lpstr>
      <vt:lpstr>P2670b</vt:lpstr>
      <vt:lpstr>P2670c</vt:lpstr>
      <vt:lpstr>P2671b</vt:lpstr>
      <vt:lpstr>P2671c</vt:lpstr>
      <vt:lpstr>P2672b</vt:lpstr>
      <vt:lpstr>P2672c</vt:lpstr>
      <vt:lpstr>P2700b</vt:lpstr>
      <vt:lpstr>P2700c</vt:lpstr>
      <vt:lpstr>P2730b</vt:lpstr>
      <vt:lpstr>P2730c</vt:lpstr>
      <vt:lpstr>P2770b</vt:lpstr>
      <vt:lpstr>P2770c</vt:lpstr>
      <vt:lpstr>P2800b</vt:lpstr>
      <vt:lpstr>P2800c</vt:lpstr>
      <vt:lpstr>P2810b</vt:lpstr>
      <vt:lpstr>P2810c</vt:lpstr>
      <vt:lpstr>P2820b</vt:lpstr>
      <vt:lpstr>P2820c</vt:lpstr>
      <vt:lpstr>P2870b</vt:lpstr>
      <vt:lpstr>P2870c</vt:lpstr>
      <vt:lpstr>P2880b</vt:lpstr>
      <vt:lpstr>P2880c</vt:lpstr>
      <vt:lpstr>P2900b</vt:lpstr>
      <vt:lpstr>P2900c</vt:lpstr>
      <vt:lpstr>P3000b</vt:lpstr>
      <vt:lpstr>P3000c</vt:lpstr>
      <vt:lpstr>P3002b</vt:lpstr>
      <vt:lpstr>P3002c</vt:lpstr>
      <vt:lpstr>P30101G</vt:lpstr>
      <vt:lpstr>P30102G</vt:lpstr>
      <vt:lpstr>P30103G</vt:lpstr>
      <vt:lpstr>P30104G</vt:lpstr>
      <vt:lpstr>P3010b</vt:lpstr>
      <vt:lpstr>P3010c</vt:lpstr>
      <vt:lpstr>P30111G</vt:lpstr>
      <vt:lpstr>P30112G</vt:lpstr>
      <vt:lpstr>P30113G</vt:lpstr>
      <vt:lpstr>P3012b</vt:lpstr>
      <vt:lpstr>P3012c</vt:lpstr>
      <vt:lpstr>P30205G</vt:lpstr>
      <vt:lpstr>P30215G</vt:lpstr>
      <vt:lpstr>P30301G</vt:lpstr>
      <vt:lpstr>P30302G</vt:lpstr>
      <vt:lpstr>P30303G</vt:lpstr>
      <vt:lpstr>P30304G</vt:lpstr>
      <vt:lpstr>P30311G</vt:lpstr>
      <vt:lpstr>P30312G</vt:lpstr>
      <vt:lpstr>P30313G</vt:lpstr>
      <vt:lpstr>P30401G</vt:lpstr>
      <vt:lpstr>P30402G</vt:lpstr>
      <vt:lpstr>P30403G</vt:lpstr>
      <vt:lpstr>P30404G</vt:lpstr>
      <vt:lpstr>P30411G</vt:lpstr>
      <vt:lpstr>P30412G</vt:lpstr>
      <vt:lpstr>P30413G</vt:lpstr>
      <vt:lpstr>P30501G</vt:lpstr>
      <vt:lpstr>P30502G</vt:lpstr>
      <vt:lpstr>P30503G</vt:lpstr>
      <vt:lpstr>P30504G</vt:lpstr>
      <vt:lpstr>P30511G</vt:lpstr>
      <vt:lpstr>P30512G</vt:lpstr>
      <vt:lpstr>P30513G</vt:lpstr>
      <vt:lpstr>P30601G</vt:lpstr>
      <vt:lpstr>P30602G</vt:lpstr>
      <vt:lpstr>P30603G</vt:lpstr>
      <vt:lpstr>P30604G</vt:lpstr>
      <vt:lpstr>P30611G</vt:lpstr>
      <vt:lpstr>P30612G</vt:lpstr>
      <vt:lpstr>P30613G</vt:lpstr>
      <vt:lpstr>P3100b</vt:lpstr>
      <vt:lpstr>P3100c</vt:lpstr>
      <vt:lpstr>P3102b</vt:lpstr>
      <vt:lpstr>P3102c</vt:lpstr>
      <vt:lpstr>P3110b</vt:lpstr>
      <vt:lpstr>P3110c</vt:lpstr>
      <vt:lpstr>P3112b</vt:lpstr>
      <vt:lpstr>P3112c</vt:lpstr>
      <vt:lpstr>P3200b</vt:lpstr>
      <vt:lpstr>P3200c</vt:lpstr>
      <vt:lpstr>P3202b</vt:lpstr>
      <vt:lpstr>P3202c</vt:lpstr>
      <vt:lpstr>P3210b</vt:lpstr>
      <vt:lpstr>P3210c</vt:lpstr>
      <vt:lpstr>P32112b</vt:lpstr>
      <vt:lpstr>P3212c</vt:lpstr>
      <vt:lpstr>P3300b</vt:lpstr>
      <vt:lpstr>P3300c</vt:lpstr>
      <vt:lpstr>P3302b</vt:lpstr>
      <vt:lpstr>P3302c</vt:lpstr>
      <vt:lpstr>P3310b</vt:lpstr>
      <vt:lpstr>P3310c</vt:lpstr>
      <vt:lpstr>P3312b</vt:lpstr>
      <vt:lpstr>P3312c</vt:lpstr>
      <vt:lpstr>P3350b</vt:lpstr>
      <vt:lpstr>P3350c</vt:lpstr>
      <vt:lpstr>P3352b</vt:lpstr>
      <vt:lpstr>P3352c</vt:lpstr>
      <vt:lpstr>P3400b</vt:lpstr>
      <vt:lpstr>P3400c</vt:lpstr>
      <vt:lpstr>P3500b</vt:lpstr>
      <vt:lpstr>P3500c</vt:lpstr>
      <vt:lpstr>P3600b</vt:lpstr>
      <vt:lpstr>P3600c</vt:lpstr>
      <vt:lpstr>P3700b</vt:lpstr>
      <vt:lpstr>P3700c</vt:lpstr>
      <vt:lpstr>P3800b</vt:lpstr>
      <vt:lpstr>P3800c</vt:lpstr>
      <vt:lpstr>P3810b</vt:lpstr>
      <vt:lpstr>P3810c</vt:lpstr>
      <vt:lpstr>P3820b</vt:lpstr>
      <vt:lpstr>P3820c</vt:lpstr>
      <vt:lpstr>P3900b</vt:lpstr>
      <vt:lpstr>P3900c</vt:lpstr>
      <vt:lpstr>P3910b</vt:lpstr>
      <vt:lpstr>P3910c</vt:lpstr>
      <vt:lpstr>P3920b</vt:lpstr>
      <vt:lpstr>P3920c</vt:lpstr>
      <vt:lpstr>P4000b</vt:lpstr>
      <vt:lpstr>P4000c</vt:lpstr>
      <vt:lpstr>P40102G</vt:lpstr>
      <vt:lpstr>P40103G</vt:lpstr>
      <vt:lpstr>P40106G</vt:lpstr>
      <vt:lpstr>P40202G</vt:lpstr>
      <vt:lpstr>P40203G</vt:lpstr>
      <vt:lpstr>P40206G</vt:lpstr>
      <vt:lpstr>P40302G</vt:lpstr>
      <vt:lpstr>P40303G</vt:lpstr>
      <vt:lpstr>P40306G</vt:lpstr>
      <vt:lpstr>P40402G</vt:lpstr>
      <vt:lpstr>P40403G</vt:lpstr>
      <vt:lpstr>P40406G</vt:lpstr>
      <vt:lpstr>P50100G</vt:lpstr>
      <vt:lpstr>P50200G</vt:lpstr>
      <vt:lpstr>P50300G</vt:lpstr>
      <vt:lpstr>P50400G</vt:lpstr>
      <vt:lpstr>P60100G</vt:lpstr>
      <vt:lpstr>P60200G</vt:lpstr>
      <vt:lpstr>P60300G</vt:lpstr>
      <vt:lpstr>P60400G</vt:lpstr>
      <vt:lpstr>P60500G</vt:lpstr>
      <vt:lpstr>P60600G</vt:lpstr>
      <vt:lpstr>P60700G</vt:lpstr>
      <vt:lpstr>P60800G</vt:lpstr>
      <vt:lpstr>P60900G</vt:lpstr>
      <vt:lpstr>P61000G</vt:lpstr>
      <vt:lpstr>P61050G</vt:lpstr>
      <vt:lpstr>P61100G</vt:lpstr>
      <vt:lpstr>P61200G</vt:lpstr>
      <vt:lpstr>P61300G</vt:lpstr>
      <vt:lpstr>P61400G</vt:lpstr>
      <vt:lpstr>P61500G</vt:lpstr>
      <vt:lpstr>P61600G</vt:lpstr>
      <vt:lpstr>P61700G</vt:lpstr>
      <vt:lpstr>P61800G</vt:lpstr>
      <vt:lpstr>T0100T</vt:lpstr>
      <vt:lpstr>T0101T</vt:lpstr>
      <vt:lpstr>T0102T</vt:lpstr>
      <vt:lpstr>T0200T</vt:lpstr>
      <vt:lpstr>T0230T</vt:lpstr>
      <vt:lpstr>T0240T</vt:lpstr>
      <vt:lpstr>T0270T</vt:lpstr>
      <vt:lpstr>T0280T</vt:lpstr>
      <vt:lpstr>T0290T</vt:lpstr>
      <vt:lpstr>T0300T</vt:lpstr>
      <vt:lpstr>T0400T</vt:lpstr>
      <vt:lpstr>T0500T</vt:lpstr>
      <vt:lpstr>T0501T</vt:lpstr>
      <vt:lpstr>T0502T</vt:lpstr>
      <vt:lpstr>T0510T</vt:lpstr>
      <vt:lpstr>T0511T</vt:lpstr>
      <vt:lpstr>T0512T</vt:lpstr>
      <vt:lpstr>T0570T</vt:lpstr>
      <vt:lpstr>T0580T</vt:lpstr>
      <vt:lpstr>T0600T</vt:lpstr>
      <vt:lpstr>T0601T</vt:lpstr>
      <vt:lpstr>T0602T</vt:lpstr>
      <vt:lpstr>T0700T</vt:lpstr>
      <vt:lpstr>T0770T</vt:lpstr>
      <vt:lpstr>T0800T</vt:lpstr>
      <vt:lpstr>T0830T</vt:lpstr>
      <vt:lpstr>T0901T</vt:lpstr>
      <vt:lpstr>T0902T</vt:lpstr>
      <vt:lpstr>T0911T</vt:lpstr>
      <vt:lpstr>T0912T</vt:lpstr>
      <vt:lpstr>T1000T</vt:lpstr>
      <vt:lpstr>T10101T</vt:lpstr>
      <vt:lpstr>T10102T</vt:lpstr>
      <vt:lpstr>T10103T</vt:lpstr>
      <vt:lpstr>T10104T</vt:lpstr>
      <vt:lpstr>T1010T</vt:lpstr>
      <vt:lpstr>T10111T</vt:lpstr>
      <vt:lpstr>T10112T</vt:lpstr>
      <vt:lpstr>T10113T</vt:lpstr>
      <vt:lpstr>T10114T</vt:lpstr>
      <vt:lpstr>T10201T</vt:lpstr>
      <vt:lpstr>T10202T</vt:lpstr>
      <vt:lpstr>T10301T</vt:lpstr>
      <vt:lpstr>T10302T</vt:lpstr>
      <vt:lpstr>T10401T</vt:lpstr>
      <vt:lpstr>T10402T</vt:lpstr>
      <vt:lpstr>T10501T</vt:lpstr>
      <vt:lpstr>T10502T</vt:lpstr>
      <vt:lpstr>T10511T</vt:lpstr>
      <vt:lpstr>T10512T</vt:lpstr>
      <vt:lpstr>T10601T</vt:lpstr>
      <vt:lpstr>T10602T</vt:lpstr>
      <vt:lpstr>T10611T</vt:lpstr>
      <vt:lpstr>T10612T</vt:lpstr>
      <vt:lpstr>T10705T</vt:lpstr>
      <vt:lpstr>T10715T</vt:lpstr>
      <vt:lpstr>T10805T</vt:lpstr>
      <vt:lpstr>T10815T</vt:lpstr>
      <vt:lpstr>T1100T</vt:lpstr>
      <vt:lpstr>T1110T</vt:lpstr>
      <vt:lpstr>T1200T</vt:lpstr>
      <vt:lpstr>T1210T</vt:lpstr>
      <vt:lpstr>T1300T</vt:lpstr>
      <vt:lpstr>T1301T</vt:lpstr>
      <vt:lpstr>T1302T</vt:lpstr>
      <vt:lpstr>T1310T</vt:lpstr>
      <vt:lpstr>T1311T</vt:lpstr>
      <vt:lpstr>T1312T</vt:lpstr>
      <vt:lpstr>T1400T</vt:lpstr>
      <vt:lpstr>T1401T</vt:lpstr>
      <vt:lpstr>T1402T</vt:lpstr>
      <vt:lpstr>T1500T</vt:lpstr>
      <vt:lpstr>T1501T</vt:lpstr>
      <vt:lpstr>T1502T</vt:lpstr>
      <vt:lpstr>T1600T</vt:lpstr>
      <vt:lpstr>T1601T</vt:lpstr>
      <vt:lpstr>T1602T</vt:lpstr>
      <vt:lpstr>T1610T</vt:lpstr>
      <vt:lpstr>T1611T</vt:lpstr>
      <vt:lpstr>T1612T</vt:lpstr>
      <vt:lpstr>T1700T</vt:lpstr>
      <vt:lpstr>T1701T</vt:lpstr>
      <vt:lpstr>T1702T</vt:lpstr>
      <vt:lpstr>T1710T</vt:lpstr>
      <vt:lpstr>T1711T</vt:lpstr>
      <vt:lpstr>T1712T</vt:lpstr>
      <vt:lpstr>T1800T</vt:lpstr>
      <vt:lpstr>T1810T</vt:lpstr>
      <vt:lpstr>T1830T</vt:lpstr>
      <vt:lpstr>T1850T</vt:lpstr>
      <vt:lpstr>T1900T</vt:lpstr>
      <vt:lpstr>T2001T</vt:lpstr>
      <vt:lpstr>T2002T</vt:lpstr>
      <vt:lpstr>T20101T</vt:lpstr>
      <vt:lpstr>T20102T</vt:lpstr>
      <vt:lpstr>T20105T</vt:lpstr>
      <vt:lpstr>T20111T</vt:lpstr>
      <vt:lpstr>T20112T</vt:lpstr>
      <vt:lpstr>T20115T</vt:lpstr>
      <vt:lpstr>T2011T</vt:lpstr>
      <vt:lpstr>T2012T</vt:lpstr>
      <vt:lpstr>T20201T</vt:lpstr>
      <vt:lpstr>T20202T</vt:lpstr>
      <vt:lpstr>T20205T</vt:lpstr>
      <vt:lpstr>T20211T</vt:lpstr>
      <vt:lpstr>T20212T</vt:lpstr>
      <vt:lpstr>T20215T</vt:lpstr>
      <vt:lpstr>T20305T</vt:lpstr>
      <vt:lpstr>T20315T</vt:lpstr>
      <vt:lpstr>T20505T</vt:lpstr>
      <vt:lpstr>T20515T</vt:lpstr>
      <vt:lpstr>T20601T</vt:lpstr>
      <vt:lpstr>T20602T</vt:lpstr>
      <vt:lpstr>T20605T</vt:lpstr>
      <vt:lpstr>T20701T</vt:lpstr>
      <vt:lpstr>T20702T</vt:lpstr>
      <vt:lpstr>T20711T</vt:lpstr>
      <vt:lpstr>T20712T</vt:lpstr>
      <vt:lpstr>T20801T</vt:lpstr>
      <vt:lpstr>T20802T</vt:lpstr>
      <vt:lpstr>T20805T</vt:lpstr>
      <vt:lpstr>T20811T</vt:lpstr>
      <vt:lpstr>T20812T</vt:lpstr>
      <vt:lpstr>T20815T</vt:lpstr>
      <vt:lpstr>T2100T</vt:lpstr>
      <vt:lpstr>T2110T</vt:lpstr>
      <vt:lpstr>T2200T</vt:lpstr>
      <vt:lpstr>T2201T</vt:lpstr>
      <vt:lpstr>T2202T</vt:lpstr>
      <vt:lpstr>T2300T</vt:lpstr>
      <vt:lpstr>T2301T</vt:lpstr>
      <vt:lpstr>T2302T</vt:lpstr>
      <vt:lpstr>T2370T</vt:lpstr>
      <vt:lpstr>T2380T</vt:lpstr>
      <vt:lpstr>T2400T</vt:lpstr>
      <vt:lpstr>T2401T</vt:lpstr>
      <vt:lpstr>T2402T</vt:lpstr>
      <vt:lpstr>T2500T</vt:lpstr>
      <vt:lpstr>T2501T</vt:lpstr>
      <vt:lpstr>T2502T</vt:lpstr>
      <vt:lpstr>T2600T</vt:lpstr>
      <vt:lpstr>T2601T</vt:lpstr>
      <vt:lpstr>T2602T</vt:lpstr>
      <vt:lpstr>T2610T</vt:lpstr>
      <vt:lpstr>T2611T</vt:lpstr>
      <vt:lpstr>T2612T</vt:lpstr>
      <vt:lpstr>T2630T</vt:lpstr>
      <vt:lpstr>T2650T</vt:lpstr>
      <vt:lpstr>T2670T</vt:lpstr>
      <vt:lpstr>T2671T</vt:lpstr>
      <vt:lpstr>T2672T</vt:lpstr>
      <vt:lpstr>T2700T</vt:lpstr>
      <vt:lpstr>T2730T</vt:lpstr>
      <vt:lpstr>T2770T</vt:lpstr>
      <vt:lpstr>T2800T</vt:lpstr>
      <vt:lpstr>T2810T</vt:lpstr>
      <vt:lpstr>T2820T</vt:lpstr>
      <vt:lpstr>T2870T</vt:lpstr>
      <vt:lpstr>T2880T</vt:lpstr>
      <vt:lpstr>T2900T</vt:lpstr>
      <vt:lpstr>T3000T</vt:lpstr>
      <vt:lpstr>T3002T</vt:lpstr>
      <vt:lpstr>T30101T</vt:lpstr>
      <vt:lpstr>T30102T</vt:lpstr>
      <vt:lpstr>T30103T</vt:lpstr>
      <vt:lpstr>T30104T</vt:lpstr>
      <vt:lpstr>T3010T</vt:lpstr>
      <vt:lpstr>T30111T</vt:lpstr>
      <vt:lpstr>T30112T</vt:lpstr>
      <vt:lpstr>T30113T</vt:lpstr>
      <vt:lpstr>T3012T</vt:lpstr>
      <vt:lpstr>T30205T</vt:lpstr>
      <vt:lpstr>T30215T</vt:lpstr>
      <vt:lpstr>T30301T</vt:lpstr>
      <vt:lpstr>T30302T</vt:lpstr>
      <vt:lpstr>T30303T</vt:lpstr>
      <vt:lpstr>T30304T</vt:lpstr>
      <vt:lpstr>T30311T</vt:lpstr>
      <vt:lpstr>T30312T</vt:lpstr>
      <vt:lpstr>T30313T</vt:lpstr>
      <vt:lpstr>T30401T</vt:lpstr>
      <vt:lpstr>T30402T</vt:lpstr>
      <vt:lpstr>T30403T</vt:lpstr>
      <vt:lpstr>T30404T</vt:lpstr>
      <vt:lpstr>T30411T</vt:lpstr>
      <vt:lpstr>T30412T</vt:lpstr>
      <vt:lpstr>T30413T</vt:lpstr>
      <vt:lpstr>T30501T</vt:lpstr>
      <vt:lpstr>T30502T</vt:lpstr>
      <vt:lpstr>T30503T</vt:lpstr>
      <vt:lpstr>T30504T</vt:lpstr>
      <vt:lpstr>T30511T</vt:lpstr>
      <vt:lpstr>T30512T</vt:lpstr>
      <vt:lpstr>T30513T</vt:lpstr>
      <vt:lpstr>T30601T</vt:lpstr>
      <vt:lpstr>T30602T</vt:lpstr>
      <vt:lpstr>T30603T</vt:lpstr>
      <vt:lpstr>T30604T</vt:lpstr>
      <vt:lpstr>T30611T</vt:lpstr>
      <vt:lpstr>T30612T</vt:lpstr>
      <vt:lpstr>T30613T</vt:lpstr>
      <vt:lpstr>T3100T</vt:lpstr>
      <vt:lpstr>T3102T</vt:lpstr>
      <vt:lpstr>T3110T</vt:lpstr>
      <vt:lpstr>T3112T</vt:lpstr>
      <vt:lpstr>T3200T</vt:lpstr>
      <vt:lpstr>T3202T</vt:lpstr>
      <vt:lpstr>T3210T</vt:lpstr>
      <vt:lpstr>T3212T</vt:lpstr>
      <vt:lpstr>T3300T</vt:lpstr>
      <vt:lpstr>T3302T</vt:lpstr>
      <vt:lpstr>T3310T</vt:lpstr>
      <vt:lpstr>T3312T</vt:lpstr>
      <vt:lpstr>T3350T</vt:lpstr>
      <vt:lpstr>T3352T</vt:lpstr>
      <vt:lpstr>T3400T</vt:lpstr>
      <vt:lpstr>T3500T</vt:lpstr>
      <vt:lpstr>T3600T</vt:lpstr>
      <vt:lpstr>T3700T</vt:lpstr>
      <vt:lpstr>T3800T</vt:lpstr>
      <vt:lpstr>T3810T</vt:lpstr>
      <vt:lpstr>T3820T</vt:lpstr>
      <vt:lpstr>T3900T</vt:lpstr>
      <vt:lpstr>T3910T</vt:lpstr>
      <vt:lpstr>T3920T</vt:lpstr>
      <vt:lpstr>T4000T</vt:lpstr>
      <vt:lpstr>T40102T</vt:lpstr>
      <vt:lpstr>T40103T</vt:lpstr>
      <vt:lpstr>T40106T</vt:lpstr>
      <vt:lpstr>T40202T</vt:lpstr>
      <vt:lpstr>T40203T</vt:lpstr>
      <vt:lpstr>T40206T</vt:lpstr>
      <vt:lpstr>T40302T</vt:lpstr>
      <vt:lpstr>T40303T</vt:lpstr>
      <vt:lpstr>T40306T</vt:lpstr>
      <vt:lpstr>T40402T</vt:lpstr>
      <vt:lpstr>T40403T</vt:lpstr>
      <vt:lpstr>T40406T</vt:lpstr>
      <vt:lpstr>T50100T</vt:lpstr>
      <vt:lpstr>T50200T</vt:lpstr>
      <vt:lpstr>T50300T</vt:lpstr>
      <vt:lpstr>T50400T</vt:lpstr>
      <vt:lpstr>T60100T</vt:lpstr>
      <vt:lpstr>T60200T</vt:lpstr>
      <vt:lpstr>T60300T</vt:lpstr>
      <vt:lpstr>T60400T</vt:lpstr>
      <vt:lpstr>T60500T</vt:lpstr>
      <vt:lpstr>T60600T</vt:lpstr>
      <vt:lpstr>T60700T</vt:lpstr>
      <vt:lpstr>T60800T</vt:lpstr>
      <vt:lpstr>T60900T</vt:lpstr>
      <vt:lpstr>T61000T</vt:lpstr>
      <vt:lpstr>T61100T</vt:lpstr>
      <vt:lpstr>T61200T</vt:lpstr>
      <vt:lpstr>T61300T</vt:lpstr>
      <vt:lpstr>T61400T</vt:lpstr>
      <vt:lpstr>T61500T</vt:lpstr>
      <vt:lpstr>T61600T</vt:lpstr>
      <vt:lpstr>T61700T</vt:lpstr>
      <vt:lpstr>T61800T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Hebamio</dc:creator>
  <dc:description/>
  <cp:lastModifiedBy>Gerhard Söllradl - TuS</cp:lastModifiedBy>
  <cp:revision>5</cp:revision>
  <dcterms:created xsi:type="dcterms:W3CDTF">2025-03-30T22:40:20Z</dcterms:created>
  <dcterms:modified xsi:type="dcterms:W3CDTF">2025-04-18T16:05:01Z</dcterms:modified>
  <dc:language>de-AT</dc:language>
</cp:coreProperties>
</file>